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pivotTables/pivotTable10.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drawings/drawing12.xml" ContentType="application/vnd.openxmlformats-officedocument.drawing+xml"/>
  <Override PartName="/xl/slicers/slicer1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Shivani Sharma\Desktop\DM ETE\"/>
    </mc:Choice>
  </mc:AlternateContent>
  <xr:revisionPtr revIDLastSave="0" documentId="13_ncr:1_{0F844320-F695-4052-A7CB-DA6991B8A11A}" xr6:coauthVersionLast="45" xr6:coauthVersionMax="45" xr10:uidLastSave="{00000000-0000-0000-0000-000000000000}"/>
  <bookViews>
    <workbookView xWindow="-108" yWindow="-108" windowWidth="23256" windowHeight="12576" tabRatio="762" firstSheet="10" activeTab="19" xr2:uid="{00000000-000D-0000-FFFF-FFFF00000000}"/>
  </bookViews>
  <sheets>
    <sheet name="List" sheetId="6" r:id="rId1"/>
    <sheet name="Rev" sheetId="12" r:id="rId2"/>
    <sheet name="Sales" sheetId="3" r:id="rId3"/>
    <sheet name="Exp" sheetId="10" r:id="rId4"/>
    <sheet name="Financial" sheetId="5" r:id="rId5"/>
    <sheet name="Community" sheetId="13" r:id="rId6"/>
    <sheet name="Risks" sheetId="8" r:id="rId7"/>
    <sheet name="salesBySector" sheetId="19" r:id="rId8"/>
    <sheet name="expenseTrend" sheetId="14" r:id="rId9"/>
    <sheet name="revenueTrend" sheetId="18" r:id="rId10"/>
    <sheet name="Sheet6" sheetId="31" r:id="rId11"/>
    <sheet name="Sheet1" sheetId="30" r:id="rId12"/>
    <sheet name="ExpenseVsRevenue" sheetId="22" r:id="rId13"/>
    <sheet name="salesVolumeTrend" sheetId="26" r:id="rId14"/>
    <sheet name="tier" sheetId="25" r:id="rId15"/>
    <sheet name="social" sheetId="21" r:id="rId16"/>
    <sheet name="effectiveness" sheetId="23" r:id="rId17"/>
    <sheet name="riskByDept" sheetId="27" r:id="rId18"/>
    <sheet name="salesAndVolumeCyVsPy" sheetId="24" r:id="rId19"/>
    <sheet name="DASHBOARD" sheetId="29" r:id="rId20"/>
  </sheets>
  <definedNames>
    <definedName name="_xlnm._FilterDatabase" localSheetId="2" hidden="1">Sales!$A$1:$O$2596</definedName>
    <definedName name="_xlcn.WorksheetConnection_OpsDashV111.xlsxTable101" hidden="1">Table10[]</definedName>
    <definedName name="_xlcn.WorksheetConnection_OpsDashV111.xlsxTable11" hidden="1">Table1[]</definedName>
    <definedName name="_xlcn.WorksheetConnection_OpsDashV111.xlsxTable21" hidden="1">Table2[]</definedName>
    <definedName name="_xlcn.WorksheetConnection_OpsDashV111.xlsxTable31" hidden="1">Table3[]</definedName>
    <definedName name="_xlcn.WorksheetConnection_OpsDashV111.xlsxTable41" hidden="1">Table4[]</definedName>
    <definedName name="_xlcn.WorksheetConnection_OpsDashV111.xlsxTable51" hidden="1">Table5[]</definedName>
    <definedName name="_xlcn.WorksheetConnection_OpsDashV111.xlsxTable61" hidden="1">Table6[]</definedName>
    <definedName name="_xlcn.WorksheetConnection_OpsDashV111.xlsxTable71" hidden="1">Table7[]</definedName>
    <definedName name="_xlcn.WorksheetConnection_OpsDashV111.xlsxTable81" hidden="1">Table8[]</definedName>
    <definedName name="_xlcn.WorksheetConnection_OpsDashV111.xlsxTable91" hidden="1">Table9[]</definedName>
    <definedName name="Slicer_Region">#N/A</definedName>
  </definedNames>
  <calcPr calcId="191029"/>
  <pivotCaches>
    <pivotCache cacheId="634" r:id="rId21"/>
    <pivotCache cacheId="637" r:id="rId22"/>
    <pivotCache cacheId="640" r:id="rId23"/>
    <pivotCache cacheId="643" r:id="rId24"/>
    <pivotCache cacheId="646" r:id="rId25"/>
    <pivotCache cacheId="649" r:id="rId26"/>
    <pivotCache cacheId="652" r:id="rId27"/>
    <pivotCache cacheId="655" r:id="rId28"/>
    <pivotCache cacheId="658" r:id="rId29"/>
    <pivotCache cacheId="661" r:id="rId30"/>
    <pivotCache cacheId="664" r:id="rId31"/>
    <pivotCache cacheId="667" r:id="rId32"/>
    <pivotCache cacheId="670" r:id="rId33"/>
    <pivotCache cacheId="673" r:id="rId34"/>
    <pivotCache cacheId="676" r:id="rId35"/>
    <pivotCache cacheId="679" r:id="rId36"/>
    <pivotCache cacheId="682" r:id="rId37"/>
    <pivotCache cacheId="685" r:id="rId38"/>
  </pivotCaches>
  <extLst>
    <ext xmlns:x14="http://schemas.microsoft.com/office/spreadsheetml/2009/9/main" uri="{876F7934-8845-4945-9796-88D515C7AA90}">
      <x14:pivotCaches>
        <pivotCache cacheId="253" r:id="rId39"/>
      </x14:pivotCaches>
    </ext>
    <ext xmlns:x14="http://schemas.microsoft.com/office/spreadsheetml/2009/9/main" uri="{BBE1A952-AA13-448e-AADC-164F8A28A991}">
      <x14:slicerCaches>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9" name="Department" connection="WorksheetConnection_OpsDashV1 (1) (1).xlsx!Table9"/>
          <x15:modelTable id="Table8" name="OPs Effectiveness" connection="WorksheetConnection_OpsDashV1 (1) (1).xlsx!Table8"/>
          <x15:modelTable id="Table7" name="Finance" connection="WorksheetConnection_OpsDashV1 (1) (1).xlsx!Table7"/>
          <x15:modelTable id="Table6" name="Expense" connection="WorksheetConnection_OpsDashV1 (1) (1).xlsx!Table6"/>
          <x15:modelTable id="Table5" name="Sales" connection="WorksheetConnection_OpsDashV1 (1) (1).xlsx!Table5"/>
          <x15:modelTable id="Table4" name="Revenue" connection="WorksheetConnection_OpsDashV1 (1) (1).xlsx!Table4"/>
          <x15:modelTable id="Table3" name="Environment" connection="WorksheetConnection_OpsDashV1 (1) (1).xlsx!Table3"/>
          <x15:modelTable id="Table2" name="Social" connection="WorksheetConnection_OpsDashV1 (1) (1).xlsx!Table2"/>
          <x15:modelTable id="Table10" name="Risks" connection="WorksheetConnection_OpsDashV1 (1) (1).xlsx!Table10"/>
          <x15:modelTable id="Table1" name="Community" connection="WorksheetConnection_OpsDashV1 (1) (1).xlsx!Table1"/>
        </x15:modelTables>
        <x15:modelRelationships>
          <x15:modelRelationship fromTable="Community" fromColumn="Region" toTable="Social" toColumn="Region"/>
          <x15:modelRelationship fromTable="Community" fromColumn="Region" toTable="Environment" toColumn="Region"/>
          <x15:modelRelationship fromTable="Revenue" fromColumn="Region" toTable="Community" toColumn="Region"/>
          <x15:modelRelationship fromTable="Sales" fromColumn="Region" toTable="Community" toColumn="Region"/>
          <x15:modelRelationship fromTable="Expense" fromColumn="Region" toTable="Community" toColumn="Region"/>
          <x15:modelRelationship fromTable="Finance" fromColumn="Dept2" toTable="Department" toColumn="Dept"/>
          <x15:modelRelationship fromTable="OPs Effectiveness" fromColumn="Region" toTable="Community" toColumn="Region"/>
          <x15:modelRelationship fromTable="OPs Effectiveness" fromColumn="Dept" toTable="Department" toColumn="Dept"/>
          <x15:modelRelationship fromTable="Risks" fromColumn="Region" toTable="Community"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5" i="24" l="1"/>
  <c r="G115" i="24"/>
  <c r="H115" i="24"/>
  <c r="I115" i="24"/>
  <c r="J115" i="24"/>
  <c r="K115" i="24"/>
  <c r="L115" i="24"/>
  <c r="M115" i="24"/>
  <c r="N115" i="24"/>
  <c r="O115" i="24"/>
  <c r="P115" i="24"/>
  <c r="E115" i="24"/>
  <c r="F113" i="24"/>
  <c r="G113" i="24"/>
  <c r="H113" i="24"/>
  <c r="I113" i="24"/>
  <c r="J113" i="24"/>
  <c r="K113" i="24"/>
  <c r="L113" i="24"/>
  <c r="M113" i="24"/>
  <c r="N113" i="24"/>
  <c r="O113" i="24"/>
  <c r="P113" i="24"/>
  <c r="E113" i="24"/>
  <c r="F97" i="24"/>
  <c r="G97" i="24"/>
  <c r="H97" i="24"/>
  <c r="I97" i="24"/>
  <c r="J97" i="24"/>
  <c r="K97" i="24"/>
  <c r="L97" i="24"/>
  <c r="M97" i="24"/>
  <c r="N97" i="24"/>
  <c r="O97" i="24"/>
  <c r="P97" i="24"/>
  <c r="E97" i="24"/>
  <c r="F95" i="24"/>
  <c r="G95" i="24"/>
  <c r="H95" i="24"/>
  <c r="I95" i="24"/>
  <c r="J95" i="24"/>
  <c r="K95" i="24"/>
  <c r="L95" i="24"/>
  <c r="M95" i="24"/>
  <c r="N95" i="24"/>
  <c r="O95" i="24"/>
  <c r="P95" i="24"/>
  <c r="E95" i="24"/>
  <c r="F79" i="24"/>
  <c r="G79" i="24"/>
  <c r="H79" i="24"/>
  <c r="I79" i="24"/>
  <c r="J79" i="24"/>
  <c r="K79" i="24"/>
  <c r="L79" i="24"/>
  <c r="M79" i="24"/>
  <c r="N79" i="24"/>
  <c r="O79" i="24"/>
  <c r="P79" i="24"/>
  <c r="E79" i="24"/>
  <c r="F77" i="24"/>
  <c r="G77" i="24"/>
  <c r="H77" i="24"/>
  <c r="I77" i="24"/>
  <c r="J77" i="24"/>
  <c r="K77" i="24"/>
  <c r="L77" i="24"/>
  <c r="M77" i="24"/>
  <c r="N77" i="24"/>
  <c r="O77" i="24"/>
  <c r="P77" i="24"/>
  <c r="E77" i="24"/>
  <c r="F61" i="24"/>
  <c r="G61" i="24"/>
  <c r="H61" i="24"/>
  <c r="I61" i="24"/>
  <c r="J61" i="24"/>
  <c r="K61" i="24"/>
  <c r="L61" i="24"/>
  <c r="M61" i="24"/>
  <c r="N61" i="24"/>
  <c r="O61" i="24"/>
  <c r="P61" i="24"/>
  <c r="E61" i="24"/>
  <c r="F59" i="24"/>
  <c r="G59" i="24"/>
  <c r="H59" i="24"/>
  <c r="I59" i="24"/>
  <c r="J59" i="24"/>
  <c r="K59" i="24"/>
  <c r="L59" i="24"/>
  <c r="M59" i="24"/>
  <c r="N59" i="24"/>
  <c r="O59" i="24"/>
  <c r="P59" i="24"/>
  <c r="E59" i="24"/>
  <c r="F43" i="24"/>
  <c r="G43" i="24"/>
  <c r="H43" i="24"/>
  <c r="I43" i="24"/>
  <c r="J43" i="24"/>
  <c r="K43" i="24"/>
  <c r="L43" i="24"/>
  <c r="M43" i="24"/>
  <c r="N43" i="24"/>
  <c r="O43" i="24"/>
  <c r="P43" i="24"/>
  <c r="E43" i="24"/>
  <c r="F41" i="24"/>
  <c r="G41" i="24"/>
  <c r="H41" i="24"/>
  <c r="I41" i="24"/>
  <c r="J41" i="24"/>
  <c r="K41" i="24"/>
  <c r="L41" i="24"/>
  <c r="M41" i="24"/>
  <c r="N41" i="24"/>
  <c r="O41" i="24"/>
  <c r="P41" i="24"/>
  <c r="E41" i="24"/>
  <c r="F25" i="24"/>
  <c r="G25" i="24"/>
  <c r="H25" i="24"/>
  <c r="I25" i="24"/>
  <c r="J25" i="24"/>
  <c r="K25" i="24"/>
  <c r="L25" i="24"/>
  <c r="M25" i="24"/>
  <c r="N25" i="24"/>
  <c r="O25" i="24"/>
  <c r="P25" i="24"/>
  <c r="E25" i="24"/>
  <c r="F23" i="24"/>
  <c r="G23" i="24"/>
  <c r="H23" i="24"/>
  <c r="I23" i="24"/>
  <c r="J23" i="24"/>
  <c r="K23" i="24"/>
  <c r="L23" i="24"/>
  <c r="M23" i="24"/>
  <c r="N23" i="24"/>
  <c r="O23" i="24"/>
  <c r="P23" i="24"/>
  <c r="E23" i="24"/>
  <c r="E89" i="29"/>
  <c r="E15" i="27" l="1"/>
  <c r="K23" i="29" s="1"/>
  <c r="C15" i="27"/>
  <c r="I23" i="29" s="1"/>
  <c r="C16" i="27"/>
  <c r="I24" i="29" s="1"/>
  <c r="C17" i="27"/>
  <c r="I25" i="29" s="1"/>
  <c r="C18" i="27"/>
  <c r="I26" i="29" s="1"/>
  <c r="C19" i="27"/>
  <c r="I27" i="29" s="1"/>
  <c r="C20" i="27"/>
  <c r="I28" i="29" s="1"/>
  <c r="I16" i="27"/>
  <c r="O24" i="29" s="1"/>
  <c r="I17" i="27"/>
  <c r="O25" i="29" s="1"/>
  <c r="I18" i="27"/>
  <c r="O26" i="29" s="1"/>
  <c r="I19" i="27"/>
  <c r="O27" i="29" s="1"/>
  <c r="I20" i="27"/>
  <c r="O28" i="29" s="1"/>
  <c r="I15" i="27"/>
  <c r="O23" i="29" s="1"/>
  <c r="F16" i="27"/>
  <c r="L24" i="29" s="1"/>
  <c r="G16" i="27"/>
  <c r="M24" i="29" s="1"/>
  <c r="H16" i="27"/>
  <c r="N24" i="29" s="1"/>
  <c r="F17" i="27"/>
  <c r="L25" i="29" s="1"/>
  <c r="G17" i="27"/>
  <c r="M25" i="29" s="1"/>
  <c r="H17" i="27"/>
  <c r="N25" i="29" s="1"/>
  <c r="F18" i="27"/>
  <c r="L26" i="29" s="1"/>
  <c r="G18" i="27"/>
  <c r="M26" i="29" s="1"/>
  <c r="H18" i="27"/>
  <c r="N26" i="29" s="1"/>
  <c r="F19" i="27"/>
  <c r="L27" i="29" s="1"/>
  <c r="G19" i="27"/>
  <c r="M27" i="29" s="1"/>
  <c r="H19" i="27"/>
  <c r="N27" i="29" s="1"/>
  <c r="F20" i="27"/>
  <c r="L28" i="29" s="1"/>
  <c r="G20" i="27"/>
  <c r="M28" i="29" s="1"/>
  <c r="H20" i="27"/>
  <c r="N28" i="29" s="1"/>
  <c r="G15" i="27"/>
  <c r="M23" i="29" s="1"/>
  <c r="H15" i="27"/>
  <c r="N23" i="29" s="1"/>
  <c r="F15" i="27"/>
  <c r="L23" i="29" s="1"/>
  <c r="E16" i="27"/>
  <c r="K24" i="29" s="1"/>
  <c r="E17" i="27"/>
  <c r="K25" i="29" s="1"/>
  <c r="E18" i="27"/>
  <c r="K26" i="29" s="1"/>
  <c r="E19" i="27"/>
  <c r="K27" i="29" s="1"/>
  <c r="E20" i="27"/>
  <c r="K28" i="29" s="1"/>
  <c r="E18" i="26"/>
  <c r="F18" i="26"/>
  <c r="G18" i="26"/>
  <c r="H18" i="26"/>
  <c r="I18" i="26"/>
  <c r="J18" i="26"/>
  <c r="K18" i="26"/>
  <c r="L18" i="26"/>
  <c r="M18" i="26"/>
  <c r="N18" i="26"/>
  <c r="O18" i="26"/>
  <c r="D18" i="26"/>
  <c r="E4" i="26"/>
  <c r="F4" i="26"/>
  <c r="G4" i="26"/>
  <c r="H4" i="26"/>
  <c r="I4" i="26"/>
  <c r="J4" i="26"/>
  <c r="K4" i="26"/>
  <c r="L4" i="26"/>
  <c r="M4" i="26"/>
  <c r="N4" i="26"/>
  <c r="O4" i="26"/>
  <c r="D4" i="26"/>
  <c r="D10" i="25"/>
  <c r="D11" i="25"/>
  <c r="D9" i="25"/>
  <c r="D7" i="25"/>
  <c r="O18" i="25" s="1"/>
  <c r="E92" i="29" s="1"/>
  <c r="D6" i="25"/>
  <c r="O17" i="25" s="1"/>
  <c r="E91" i="29" s="1"/>
  <c r="D5" i="25"/>
  <c r="O16" i="25" s="1"/>
  <c r="E90" i="29" s="1"/>
  <c r="R15" i="24"/>
  <c r="M37" i="29" s="1"/>
  <c r="R14" i="24"/>
  <c r="M36" i="29" s="1"/>
  <c r="P15" i="24"/>
  <c r="K37" i="29" s="1"/>
  <c r="P14" i="24"/>
  <c r="K36" i="29" s="1"/>
  <c r="N15" i="24"/>
  <c r="I37" i="29" s="1"/>
  <c r="N14" i="24"/>
  <c r="I36" i="29" s="1"/>
  <c r="L15" i="24"/>
  <c r="G37" i="29" s="1"/>
  <c r="L14" i="24"/>
  <c r="G36" i="29" s="1"/>
  <c r="J15" i="24"/>
  <c r="E37" i="29" s="1"/>
  <c r="J14" i="24"/>
  <c r="E36" i="29" s="1"/>
  <c r="H15" i="24"/>
  <c r="C37" i="29" s="1"/>
  <c r="H14" i="24"/>
  <c r="C36" i="29" s="1"/>
  <c r="R12" i="24"/>
  <c r="M34" i="29" s="1"/>
  <c r="R11" i="24"/>
  <c r="M33" i="29" s="1"/>
  <c r="P12" i="24"/>
  <c r="K34" i="29" s="1"/>
  <c r="P11" i="24"/>
  <c r="K33" i="29" s="1"/>
  <c r="N12" i="24"/>
  <c r="I34" i="29" s="1"/>
  <c r="N11" i="24"/>
  <c r="I33" i="29" s="1"/>
  <c r="L12" i="24"/>
  <c r="G34" i="29" s="1"/>
  <c r="L11" i="24"/>
  <c r="G33" i="29" s="1"/>
  <c r="J12" i="24"/>
  <c r="E34" i="29" s="1"/>
  <c r="J11" i="24"/>
  <c r="E33" i="29" s="1"/>
  <c r="H12" i="24"/>
  <c r="C34" i="29" s="1"/>
  <c r="H11" i="24"/>
  <c r="C33" i="29" s="1"/>
  <c r="D5" i="23"/>
  <c r="D6" i="23"/>
  <c r="D7" i="23"/>
  <c r="D8" i="23"/>
  <c r="D9" i="23"/>
  <c r="D4" i="23"/>
  <c r="P17" i="25" l="1"/>
  <c r="G91" i="29" s="1"/>
  <c r="P16" i="25"/>
  <c r="G90" i="29" s="1"/>
  <c r="P18" i="25"/>
  <c r="G92" i="29" s="1"/>
  <c r="M11" i="24"/>
  <c r="H33" i="29" s="1"/>
  <c r="I14" i="24"/>
  <c r="D36" i="29" s="1"/>
  <c r="Q14" i="24"/>
  <c r="L36" i="29" s="1"/>
  <c r="K11" i="24"/>
  <c r="F33" i="29" s="1"/>
  <c r="S11" i="24"/>
  <c r="N33" i="29" s="1"/>
  <c r="O14" i="24"/>
  <c r="J36" i="29" s="1"/>
  <c r="K14" i="24"/>
  <c r="F36" i="29" s="1"/>
  <c r="S14" i="24"/>
  <c r="N36" i="29" s="1"/>
  <c r="O11" i="24"/>
  <c r="J33" i="29" s="1"/>
  <c r="I11" i="24"/>
  <c r="D33" i="29" s="1"/>
  <c r="Q11" i="24"/>
  <c r="L33" i="29" s="1"/>
  <c r="M14" i="24"/>
  <c r="H36" i="29" s="1"/>
  <c r="F24" i="21" l="1"/>
  <c r="E24" i="21"/>
  <c r="F23" i="21"/>
  <c r="E23" i="21"/>
  <c r="C24" i="21"/>
  <c r="C23" i="21"/>
  <c r="F6" i="13"/>
  <c r="H13" i="13"/>
  <c r="G13" i="13"/>
  <c r="F13" i="13"/>
  <c r="H12" i="13"/>
  <c r="G12" i="13"/>
  <c r="F12" i="13"/>
  <c r="C2" i="13"/>
  <c r="H3" i="13" s="1"/>
  <c r="E5" i="19"/>
  <c r="G5" i="19" s="1"/>
  <c r="E6" i="19"/>
  <c r="G6" i="19" s="1"/>
  <c r="E7" i="19"/>
  <c r="G7" i="19" s="1"/>
  <c r="E8" i="19"/>
  <c r="G8" i="19" s="1"/>
  <c r="E9" i="19"/>
  <c r="G9" i="19" s="1"/>
  <c r="E10" i="19"/>
  <c r="G10" i="19" s="1"/>
  <c r="E11" i="19"/>
  <c r="G11" i="19" s="1"/>
  <c r="E12" i="19"/>
  <c r="G12" i="19" s="1"/>
  <c r="I5" i="13"/>
  <c r="I4" i="13"/>
  <c r="I3" i="13"/>
  <c r="H5" i="13"/>
  <c r="H4" i="13"/>
  <c r="G5" i="13"/>
  <c r="G4" i="13"/>
  <c r="G3" i="13"/>
  <c r="F3" i="13"/>
  <c r="H6" i="19"/>
  <c r="H7" i="19"/>
  <c r="H8" i="19"/>
  <c r="H9" i="19"/>
  <c r="H10" i="19"/>
  <c r="H11" i="19"/>
  <c r="H12" i="19"/>
  <c r="H5" i="19"/>
  <c r="F6" i="19"/>
  <c r="F7" i="19"/>
  <c r="F8" i="19"/>
  <c r="F9" i="19"/>
  <c r="F10" i="19"/>
  <c r="F11" i="19"/>
  <c r="F12" i="19"/>
  <c r="F5" i="19"/>
  <c r="T27" i="18" l="1"/>
  <c r="T26" i="18"/>
  <c r="T25" i="18"/>
  <c r="T24" i="18"/>
  <c r="R24" i="18"/>
  <c r="S27" i="18" s="1"/>
  <c r="T23" i="18"/>
  <c r="T22" i="18"/>
  <c r="T21" i="18"/>
  <c r="T20" i="18"/>
  <c r="R20" i="18"/>
  <c r="S23" i="18" s="1"/>
  <c r="T19" i="18"/>
  <c r="T18" i="18"/>
  <c r="T17" i="18"/>
  <c r="T16" i="18"/>
  <c r="R16" i="18"/>
  <c r="S16" i="18" s="1"/>
  <c r="T15" i="18"/>
  <c r="T14" i="18"/>
  <c r="T13" i="18"/>
  <c r="T12" i="18"/>
  <c r="R12" i="18"/>
  <c r="S13" i="18" s="1"/>
  <c r="T11" i="18"/>
  <c r="T10" i="18"/>
  <c r="T9" i="18"/>
  <c r="T8" i="18"/>
  <c r="R8" i="18"/>
  <c r="S9" i="18" s="1"/>
  <c r="T7" i="18"/>
  <c r="T6" i="18"/>
  <c r="T5" i="18"/>
  <c r="T4" i="18"/>
  <c r="R4" i="18"/>
  <c r="S6" i="18" s="1"/>
  <c r="Q4" i="18"/>
  <c r="R8" i="14"/>
  <c r="S9" i="14" s="1"/>
  <c r="R12" i="14"/>
  <c r="S15" i="14" s="1"/>
  <c r="R16" i="14"/>
  <c r="S17" i="14" s="1"/>
  <c r="R20" i="14"/>
  <c r="S20" i="14" s="1"/>
  <c r="R24" i="14"/>
  <c r="S25" i="14" s="1"/>
  <c r="T8" i="14"/>
  <c r="T9" i="14"/>
  <c r="T10" i="14"/>
  <c r="T11" i="14"/>
  <c r="T12" i="14"/>
  <c r="T13" i="14"/>
  <c r="T14" i="14"/>
  <c r="T15" i="14"/>
  <c r="T16" i="14"/>
  <c r="T17" i="14"/>
  <c r="T18" i="14"/>
  <c r="T19" i="14"/>
  <c r="T20" i="14"/>
  <c r="T21" i="14"/>
  <c r="T22" i="14"/>
  <c r="T23" i="14"/>
  <c r="T24" i="14"/>
  <c r="T25" i="14"/>
  <c r="T26" i="14"/>
  <c r="T27" i="14"/>
  <c r="R4" i="14"/>
  <c r="S7" i="14" s="1"/>
  <c r="T6" i="14"/>
  <c r="T7" i="14"/>
  <c r="T5" i="14"/>
  <c r="T4" i="14"/>
  <c r="Q4" i="14"/>
  <c r="S5" i="18" l="1"/>
  <c r="S10" i="18"/>
  <c r="S17" i="18"/>
  <c r="S7" i="18"/>
  <c r="S26" i="18"/>
  <c r="S4" i="18"/>
  <c r="S8" i="18"/>
  <c r="S19" i="18"/>
  <c r="S20" i="18"/>
  <c r="S24" i="18"/>
  <c r="S21" i="18"/>
  <c r="S14" i="18"/>
  <c r="S11" i="18"/>
  <c r="S18" i="18"/>
  <c r="S25" i="18"/>
  <c r="S15" i="18"/>
  <c r="S22" i="18"/>
  <c r="S12" i="18"/>
  <c r="S8" i="14"/>
  <c r="S11" i="14"/>
  <c r="S10" i="14"/>
  <c r="S14" i="14"/>
  <c r="S12" i="14"/>
  <c r="S13" i="14"/>
  <c r="S16" i="14"/>
  <c r="S19" i="14"/>
  <c r="S18" i="14"/>
  <c r="S23" i="14"/>
  <c r="S22" i="14"/>
  <c r="S21" i="14"/>
  <c r="S24" i="14"/>
  <c r="S27" i="14"/>
  <c r="S26" i="14"/>
  <c r="S4" i="14"/>
  <c r="S5" i="14"/>
  <c r="S6" i="14"/>
  <c r="J2" i="6"/>
  <c r="I3" i="6"/>
  <c r="I4" i="6" s="1"/>
  <c r="I5" i="6" l="1"/>
  <c r="J4" i="6"/>
  <c r="J3" i="6"/>
  <c r="I6" i="6"/>
  <c r="A31" i="10"/>
  <c r="A30" i="10"/>
  <c r="A29" i="10"/>
  <c r="A28" i="10"/>
  <c r="A27" i="10"/>
  <c r="A26" i="10"/>
  <c r="A25" i="10"/>
  <c r="A24" i="10"/>
  <c r="A23" i="10"/>
  <c r="A22" i="10"/>
  <c r="A21" i="10"/>
  <c r="A20" i="10"/>
  <c r="A19" i="10"/>
  <c r="A18" i="10"/>
  <c r="A17" i="10"/>
  <c r="A16" i="10"/>
  <c r="A15" i="10"/>
  <c r="A14" i="10"/>
  <c r="A13" i="10"/>
  <c r="A12" i="10"/>
  <c r="A28" i="12"/>
  <c r="A29" i="12"/>
  <c r="A30" i="12"/>
  <c r="A31" i="12"/>
  <c r="A27" i="12"/>
  <c r="A23" i="12"/>
  <c r="A24" i="12"/>
  <c r="A25" i="12"/>
  <c r="A26" i="12"/>
  <c r="A22" i="12"/>
  <c r="A18" i="12"/>
  <c r="A19" i="12"/>
  <c r="A20" i="12"/>
  <c r="A21" i="12"/>
  <c r="A17" i="12"/>
  <c r="A13" i="12"/>
  <c r="A14" i="12"/>
  <c r="A15" i="12"/>
  <c r="A16" i="12"/>
  <c r="A12" i="12"/>
  <c r="A11" i="10" l="1"/>
  <c r="A2593" i="3"/>
  <c r="A2585" i="3"/>
  <c r="A2577" i="3"/>
  <c r="A2569" i="3"/>
  <c r="A2561" i="3"/>
  <c r="A2553" i="3"/>
  <c r="A2545" i="3"/>
  <c r="A2537" i="3"/>
  <c r="A2529" i="3"/>
  <c r="A2521" i="3"/>
  <c r="A2513" i="3"/>
  <c r="A2505" i="3"/>
  <c r="A2497" i="3"/>
  <c r="A2489" i="3"/>
  <c r="A2481" i="3"/>
  <c r="A2473" i="3"/>
  <c r="A2465" i="3"/>
  <c r="A2457" i="3"/>
  <c r="A2449" i="3"/>
  <c r="A2441" i="3"/>
  <c r="A2433" i="3"/>
  <c r="A2425" i="3"/>
  <c r="A2417" i="3"/>
  <c r="A2409" i="3"/>
  <c r="A2401" i="3"/>
  <c r="A2393" i="3"/>
  <c r="A2385" i="3"/>
  <c r="A2377" i="3"/>
  <c r="A2369" i="3"/>
  <c r="A2361" i="3"/>
  <c r="A2353" i="3"/>
  <c r="A2345" i="3"/>
  <c r="A2337" i="3"/>
  <c r="A2329" i="3"/>
  <c r="A2321" i="3"/>
  <c r="A2313" i="3"/>
  <c r="A2305" i="3"/>
  <c r="A2297" i="3"/>
  <c r="A2289" i="3"/>
  <c r="A2281" i="3"/>
  <c r="A2273" i="3"/>
  <c r="A2265" i="3"/>
  <c r="A2257" i="3"/>
  <c r="A2249" i="3"/>
  <c r="A2241" i="3"/>
  <c r="A2233" i="3"/>
  <c r="A2225" i="3"/>
  <c r="A2217" i="3"/>
  <c r="A2209" i="3"/>
  <c r="A2201" i="3"/>
  <c r="A2193" i="3"/>
  <c r="A2185" i="3"/>
  <c r="A2177" i="3"/>
  <c r="A2169" i="3"/>
  <c r="A2161" i="3"/>
  <c r="A2153" i="3"/>
  <c r="A2145" i="3"/>
  <c r="A2137" i="3"/>
  <c r="A2129" i="3"/>
  <c r="A2121" i="3"/>
  <c r="A2113" i="3"/>
  <c r="A2105" i="3"/>
  <c r="A2097" i="3"/>
  <c r="A2089" i="3"/>
  <c r="A2081" i="3"/>
  <c r="A2073" i="3"/>
  <c r="A2065" i="3"/>
  <c r="A2057" i="3"/>
  <c r="A2049" i="3"/>
  <c r="A2041" i="3"/>
  <c r="A2033" i="3"/>
  <c r="A2025" i="3"/>
  <c r="A2017" i="3"/>
  <c r="A2009" i="3"/>
  <c r="A2001" i="3"/>
  <c r="A1993" i="3"/>
  <c r="A1985" i="3"/>
  <c r="A1977" i="3"/>
  <c r="A2592" i="3"/>
  <c r="A2584" i="3"/>
  <c r="A2576" i="3"/>
  <c r="A2568" i="3"/>
  <c r="A2560" i="3"/>
  <c r="A2552" i="3"/>
  <c r="A2544" i="3"/>
  <c r="A2536" i="3"/>
  <c r="A2528" i="3"/>
  <c r="A2520" i="3"/>
  <c r="A2512" i="3"/>
  <c r="A2504" i="3"/>
  <c r="A2496" i="3"/>
  <c r="A2488" i="3"/>
  <c r="A2480" i="3"/>
  <c r="A2472" i="3"/>
  <c r="A2464" i="3"/>
  <c r="A2456" i="3"/>
  <c r="A2448" i="3"/>
  <c r="A2440" i="3"/>
  <c r="A2432" i="3"/>
  <c r="A2424" i="3"/>
  <c r="A2416" i="3"/>
  <c r="A2408" i="3"/>
  <c r="A2400" i="3"/>
  <c r="A2392" i="3"/>
  <c r="A2384" i="3"/>
  <c r="A2376" i="3"/>
  <c r="A2368" i="3"/>
  <c r="A2360" i="3"/>
  <c r="A2352" i="3"/>
  <c r="A2344" i="3"/>
  <c r="A2336" i="3"/>
  <c r="A2328" i="3"/>
  <c r="A2320" i="3"/>
  <c r="A2312" i="3"/>
  <c r="A2304" i="3"/>
  <c r="A2296" i="3"/>
  <c r="A2288" i="3"/>
  <c r="A2280" i="3"/>
  <c r="A2272" i="3"/>
  <c r="A2264" i="3"/>
  <c r="A2256" i="3"/>
  <c r="A2248" i="3"/>
  <c r="A2240" i="3"/>
  <c r="A2232" i="3"/>
  <c r="A2224" i="3"/>
  <c r="A2216" i="3"/>
  <c r="A2208" i="3"/>
  <c r="A2200" i="3"/>
  <c r="A2192" i="3"/>
  <c r="A2184" i="3"/>
  <c r="A2176" i="3"/>
  <c r="A2168" i="3"/>
  <c r="A2160" i="3"/>
  <c r="A2152" i="3"/>
  <c r="A2144" i="3"/>
  <c r="A2136" i="3"/>
  <c r="A2128" i="3"/>
  <c r="A2120" i="3"/>
  <c r="A2112" i="3"/>
  <c r="A2104" i="3"/>
  <c r="A2096" i="3"/>
  <c r="A2088" i="3"/>
  <c r="A2080" i="3"/>
  <c r="A2072" i="3"/>
  <c r="A2064" i="3"/>
  <c r="A2056" i="3"/>
  <c r="A2048" i="3"/>
  <c r="A2040" i="3"/>
  <c r="A2032" i="3"/>
  <c r="A2024" i="3"/>
  <c r="A2016" i="3"/>
  <c r="A2008" i="3"/>
  <c r="A2000" i="3"/>
  <c r="A1992" i="3"/>
  <c r="A1984" i="3"/>
  <c r="A1976" i="3"/>
  <c r="A2591" i="3"/>
  <c r="A2583" i="3"/>
  <c r="A2575" i="3"/>
  <c r="A2567" i="3"/>
  <c r="A2559" i="3"/>
  <c r="A2551" i="3"/>
  <c r="A2543" i="3"/>
  <c r="A2535" i="3"/>
  <c r="A2527" i="3"/>
  <c r="A2519" i="3"/>
  <c r="A2511" i="3"/>
  <c r="A2503" i="3"/>
  <c r="A2495" i="3"/>
  <c r="A2487" i="3"/>
  <c r="A2479" i="3"/>
  <c r="A2471" i="3"/>
  <c r="A2463" i="3"/>
  <c r="A2455" i="3"/>
  <c r="A2447" i="3"/>
  <c r="A2439" i="3"/>
  <c r="A2431" i="3"/>
  <c r="A2423" i="3"/>
  <c r="A2415" i="3"/>
  <c r="A2407" i="3"/>
  <c r="A2399" i="3"/>
  <c r="A2391" i="3"/>
  <c r="A2383" i="3"/>
  <c r="A2375" i="3"/>
  <c r="A2367" i="3"/>
  <c r="A2359" i="3"/>
  <c r="A2351" i="3"/>
  <c r="A2343" i="3"/>
  <c r="A2335" i="3"/>
  <c r="A2327" i="3"/>
  <c r="A2319" i="3"/>
  <c r="A2311" i="3"/>
  <c r="A2303" i="3"/>
  <c r="A2295" i="3"/>
  <c r="A2287" i="3"/>
  <c r="A2279" i="3"/>
  <c r="A2271" i="3"/>
  <c r="A2263" i="3"/>
  <c r="A2255" i="3"/>
  <c r="A2247" i="3"/>
  <c r="A2239" i="3"/>
  <c r="A2231" i="3"/>
  <c r="A2223" i="3"/>
  <c r="A2215" i="3"/>
  <c r="A2207" i="3"/>
  <c r="A2199" i="3"/>
  <c r="A2191" i="3"/>
  <c r="A2183" i="3"/>
  <c r="A2175" i="3"/>
  <c r="A2167" i="3"/>
  <c r="A2159" i="3"/>
  <c r="A2151" i="3"/>
  <c r="A2143" i="3"/>
  <c r="A2135" i="3"/>
  <c r="A2127" i="3"/>
  <c r="A2119" i="3"/>
  <c r="A2111" i="3"/>
  <c r="A2103" i="3"/>
  <c r="A2095" i="3"/>
  <c r="A2087" i="3"/>
  <c r="A2079" i="3"/>
  <c r="A2071" i="3"/>
  <c r="A2063" i="3"/>
  <c r="A2055" i="3"/>
  <c r="A2047" i="3"/>
  <c r="A2039" i="3"/>
  <c r="A2031" i="3"/>
  <c r="A2023" i="3"/>
  <c r="A2015" i="3"/>
  <c r="A2007" i="3"/>
  <c r="A1999" i="3"/>
  <c r="A1991" i="3"/>
  <c r="A1983" i="3"/>
  <c r="A1975" i="3"/>
  <c r="A1967" i="3"/>
  <c r="A2590" i="3"/>
  <c r="A2582" i="3"/>
  <c r="A2574" i="3"/>
  <c r="A2566" i="3"/>
  <c r="A2558" i="3"/>
  <c r="A2550" i="3"/>
  <c r="A2542" i="3"/>
  <c r="A2534" i="3"/>
  <c r="A2526" i="3"/>
  <c r="A2518" i="3"/>
  <c r="A2510" i="3"/>
  <c r="A2502" i="3"/>
  <c r="A2494" i="3"/>
  <c r="A2486" i="3"/>
  <c r="A2478" i="3"/>
  <c r="A2470" i="3"/>
  <c r="A2462" i="3"/>
  <c r="A2454" i="3"/>
  <c r="A2446" i="3"/>
  <c r="A2438" i="3"/>
  <c r="A2430" i="3"/>
  <c r="A2422" i="3"/>
  <c r="A2414" i="3"/>
  <c r="A2406" i="3"/>
  <c r="A2398" i="3"/>
  <c r="A2390" i="3"/>
  <c r="A2382" i="3"/>
  <c r="A2374" i="3"/>
  <c r="A2366" i="3"/>
  <c r="A2358" i="3"/>
  <c r="A2350" i="3"/>
  <c r="A2342" i="3"/>
  <c r="A2334" i="3"/>
  <c r="A2326" i="3"/>
  <c r="A2318" i="3"/>
  <c r="A2310" i="3"/>
  <c r="A2302" i="3"/>
  <c r="A2294" i="3"/>
  <c r="A2286" i="3"/>
  <c r="A2278" i="3"/>
  <c r="A2270" i="3"/>
  <c r="A2262" i="3"/>
  <c r="A2254" i="3"/>
  <c r="A2246" i="3"/>
  <c r="A2238" i="3"/>
  <c r="A2230" i="3"/>
  <c r="A2222" i="3"/>
  <c r="A2214" i="3"/>
  <c r="A2206" i="3"/>
  <c r="A2198" i="3"/>
  <c r="A2190" i="3"/>
  <c r="A2182" i="3"/>
  <c r="A2174" i="3"/>
  <c r="A2166" i="3"/>
  <c r="A2158" i="3"/>
  <c r="A2150" i="3"/>
  <c r="A2142" i="3"/>
  <c r="A2134" i="3"/>
  <c r="A2126" i="3"/>
  <c r="A2118" i="3"/>
  <c r="A2110" i="3"/>
  <c r="A2102" i="3"/>
  <c r="A2094" i="3"/>
  <c r="A2086" i="3"/>
  <c r="A2078" i="3"/>
  <c r="A2070" i="3"/>
  <c r="A2062" i="3"/>
  <c r="A2054" i="3"/>
  <c r="A2046" i="3"/>
  <c r="A2038" i="3"/>
  <c r="A2030" i="3"/>
  <c r="A2022" i="3"/>
  <c r="A2014" i="3"/>
  <c r="A2006" i="3"/>
  <c r="A1998" i="3"/>
  <c r="A1990" i="3"/>
  <c r="A1982" i="3"/>
  <c r="A1974" i="3"/>
  <c r="A1966" i="3"/>
  <c r="J6" i="6"/>
  <c r="A2589" i="3"/>
  <c r="A2573" i="3"/>
  <c r="A2557" i="3"/>
  <c r="A2541" i="3"/>
  <c r="A2525" i="3"/>
  <c r="A2509" i="3"/>
  <c r="A2493" i="3"/>
  <c r="A2477" i="3"/>
  <c r="A2461" i="3"/>
  <c r="A2445" i="3"/>
  <c r="A2429" i="3"/>
  <c r="A2413" i="3"/>
  <c r="A2397" i="3"/>
  <c r="A2381" i="3"/>
  <c r="A2365" i="3"/>
  <c r="A2349" i="3"/>
  <c r="A2333" i="3"/>
  <c r="A2317" i="3"/>
  <c r="A2301" i="3"/>
  <c r="A2285" i="3"/>
  <c r="A2269" i="3"/>
  <c r="A2253" i="3"/>
  <c r="A2237" i="3"/>
  <c r="A2221" i="3"/>
  <c r="A2205" i="3"/>
  <c r="A2189" i="3"/>
  <c r="A2173" i="3"/>
  <c r="A2157" i="3"/>
  <c r="A2141" i="3"/>
  <c r="A2125" i="3"/>
  <c r="A2109" i="3"/>
  <c r="A2093" i="3"/>
  <c r="A2077" i="3"/>
  <c r="A2061" i="3"/>
  <c r="A2045" i="3"/>
  <c r="A2029" i="3"/>
  <c r="A2013" i="3"/>
  <c r="A1997" i="3"/>
  <c r="A1981" i="3"/>
  <c r="A1969" i="3"/>
  <c r="A1959" i="3"/>
  <c r="A1951" i="3"/>
  <c r="A1943" i="3"/>
  <c r="A1935" i="3"/>
  <c r="A1927" i="3"/>
  <c r="A1919" i="3"/>
  <c r="A1911" i="3"/>
  <c r="A1903" i="3"/>
  <c r="A1895" i="3"/>
  <c r="A1887" i="3"/>
  <c r="A1879" i="3"/>
  <c r="A1871" i="3"/>
  <c r="A1863" i="3"/>
  <c r="A1855" i="3"/>
  <c r="A1847" i="3"/>
  <c r="A1839" i="3"/>
  <c r="A1831" i="3"/>
  <c r="A1823" i="3"/>
  <c r="A1815" i="3"/>
  <c r="A1807" i="3"/>
  <c r="A1799" i="3"/>
  <c r="A1791" i="3"/>
  <c r="A1783" i="3"/>
  <c r="A1775" i="3"/>
  <c r="A1767" i="3"/>
  <c r="A1759" i="3"/>
  <c r="A1751" i="3"/>
  <c r="A1743" i="3"/>
  <c r="A1735" i="3"/>
  <c r="A1727" i="3"/>
  <c r="A1719" i="3"/>
  <c r="A1711" i="3"/>
  <c r="A1703" i="3"/>
  <c r="A1695" i="3"/>
  <c r="A1687" i="3"/>
  <c r="A1679" i="3"/>
  <c r="A1671" i="3"/>
  <c r="A1663" i="3"/>
  <c r="A1655" i="3"/>
  <c r="A1647" i="3"/>
  <c r="A1639" i="3"/>
  <c r="A1631" i="3"/>
  <c r="A2588" i="3"/>
  <c r="A2572" i="3"/>
  <c r="A2556" i="3"/>
  <c r="A2540" i="3"/>
  <c r="A2524" i="3"/>
  <c r="A2508" i="3"/>
  <c r="A2492" i="3"/>
  <c r="A2476" i="3"/>
  <c r="A2460" i="3"/>
  <c r="A2444" i="3"/>
  <c r="A2428" i="3"/>
  <c r="A2412" i="3"/>
  <c r="A2396" i="3"/>
  <c r="A2380" i="3"/>
  <c r="A2364" i="3"/>
  <c r="A2348" i="3"/>
  <c r="A2332" i="3"/>
  <c r="A2316" i="3"/>
  <c r="A2300" i="3"/>
  <c r="A2284" i="3"/>
  <c r="A2268" i="3"/>
  <c r="A2252" i="3"/>
  <c r="A2236" i="3"/>
  <c r="A2220" i="3"/>
  <c r="A2204" i="3"/>
  <c r="A2188" i="3"/>
  <c r="A2172" i="3"/>
  <c r="A2156" i="3"/>
  <c r="A2140" i="3"/>
  <c r="A2124" i="3"/>
  <c r="A2108" i="3"/>
  <c r="A2092" i="3"/>
  <c r="A2076" i="3"/>
  <c r="A2060" i="3"/>
  <c r="A2044" i="3"/>
  <c r="A2028" i="3"/>
  <c r="A2012" i="3"/>
  <c r="A1996" i="3"/>
  <c r="A1980" i="3"/>
  <c r="A1968" i="3"/>
  <c r="A1958" i="3"/>
  <c r="A1950" i="3"/>
  <c r="A1942" i="3"/>
  <c r="A1934" i="3"/>
  <c r="A1926" i="3"/>
  <c r="A1918" i="3"/>
  <c r="A1910" i="3"/>
  <c r="A1902" i="3"/>
  <c r="A1894" i="3"/>
  <c r="A1886" i="3"/>
  <c r="A1878" i="3"/>
  <c r="A1870" i="3"/>
  <c r="A1862" i="3"/>
  <c r="A1854" i="3"/>
  <c r="A1846" i="3"/>
  <c r="A1838" i="3"/>
  <c r="A1830" i="3"/>
  <c r="A1822" i="3"/>
  <c r="A1814" i="3"/>
  <c r="A1806" i="3"/>
  <c r="A1798" i="3"/>
  <c r="A1790" i="3"/>
  <c r="A1782" i="3"/>
  <c r="A1774" i="3"/>
  <c r="A1766" i="3"/>
  <c r="A1758" i="3"/>
  <c r="A1750" i="3"/>
  <c r="A1742" i="3"/>
  <c r="A1734" i="3"/>
  <c r="A1726" i="3"/>
  <c r="A1718" i="3"/>
  <c r="A1710" i="3"/>
  <c r="A1702" i="3"/>
  <c r="A1694" i="3"/>
  <c r="A1686" i="3"/>
  <c r="A1678" i="3"/>
  <c r="A1670" i="3"/>
  <c r="A1662" i="3"/>
  <c r="A1654" i="3"/>
  <c r="A1646" i="3"/>
  <c r="A1638" i="3"/>
  <c r="A1630" i="3"/>
  <c r="A1622" i="3"/>
  <c r="A2586" i="3"/>
  <c r="A2570" i="3"/>
  <c r="A2554" i="3"/>
  <c r="A2538" i="3"/>
  <c r="A2522" i="3"/>
  <c r="A2506" i="3"/>
  <c r="A2490" i="3"/>
  <c r="A2474" i="3"/>
  <c r="A2458" i="3"/>
  <c r="A2442" i="3"/>
  <c r="A2426" i="3"/>
  <c r="A2410" i="3"/>
  <c r="A2394" i="3"/>
  <c r="A2378" i="3"/>
  <c r="A2362" i="3"/>
  <c r="A2346" i="3"/>
  <c r="A2330" i="3"/>
  <c r="A2314" i="3"/>
  <c r="A2298" i="3"/>
  <c r="A2282" i="3"/>
  <c r="A2266" i="3"/>
  <c r="A2250" i="3"/>
  <c r="A2234" i="3"/>
  <c r="A2218" i="3"/>
  <c r="A2202" i="3"/>
  <c r="A2186" i="3"/>
  <c r="A2170" i="3"/>
  <c r="A2154" i="3"/>
  <c r="A2138" i="3"/>
  <c r="A2122" i="3"/>
  <c r="A2106" i="3"/>
  <c r="A2090" i="3"/>
  <c r="A2074" i="3"/>
  <c r="A2058" i="3"/>
  <c r="A2042" i="3"/>
  <c r="A2026" i="3"/>
  <c r="A2010" i="3"/>
  <c r="A1994" i="3"/>
  <c r="A1978" i="3"/>
  <c r="A1964" i="3"/>
  <c r="A1956" i="3"/>
  <c r="A1948" i="3"/>
  <c r="A1940" i="3"/>
  <c r="A1932" i="3"/>
  <c r="A1924" i="3"/>
  <c r="A1916" i="3"/>
  <c r="A1908" i="3"/>
  <c r="A1900" i="3"/>
  <c r="A1892" i="3"/>
  <c r="A1884" i="3"/>
  <c r="A1876" i="3"/>
  <c r="A1868" i="3"/>
  <c r="A1860" i="3"/>
  <c r="A1852" i="3"/>
  <c r="A1844" i="3"/>
  <c r="A1836" i="3"/>
  <c r="A1828" i="3"/>
  <c r="A1820" i="3"/>
  <c r="A1812" i="3"/>
  <c r="A1804" i="3"/>
  <c r="A1796" i="3"/>
  <c r="A1788" i="3"/>
  <c r="A1780" i="3"/>
  <c r="A2578" i="3"/>
  <c r="A2548" i="3"/>
  <c r="A2523" i="3"/>
  <c r="A2499" i="3"/>
  <c r="A2469" i="3"/>
  <c r="A2450" i="3"/>
  <c r="A2420" i="3"/>
  <c r="A2395" i="3"/>
  <c r="A2371" i="3"/>
  <c r="A2341" i="3"/>
  <c r="A2322" i="3"/>
  <c r="A2292" i="3"/>
  <c r="A2267" i="3"/>
  <c r="A2243" i="3"/>
  <c r="A2213" i="3"/>
  <c r="A2194" i="3"/>
  <c r="A2164" i="3"/>
  <c r="A2139" i="3"/>
  <c r="A2115" i="3"/>
  <c r="A2085" i="3"/>
  <c r="A2066" i="3"/>
  <c r="A2036" i="3"/>
  <c r="A2011" i="3"/>
  <c r="A1987" i="3"/>
  <c r="A1963" i="3"/>
  <c r="A1952" i="3"/>
  <c r="A1938" i="3"/>
  <c r="A1925" i="3"/>
  <c r="A1913" i="3"/>
  <c r="A1899" i="3"/>
  <c r="A1888" i="3"/>
  <c r="A1874" i="3"/>
  <c r="A1861" i="3"/>
  <c r="A1849" i="3"/>
  <c r="A1835" i="3"/>
  <c r="A1824" i="3"/>
  <c r="A1810" i="3"/>
  <c r="A1797" i="3"/>
  <c r="A1785" i="3"/>
  <c r="A1772" i="3"/>
  <c r="A1762" i="3"/>
  <c r="A1752" i="3"/>
  <c r="A1740" i="3"/>
  <c r="A1730" i="3"/>
  <c r="A1720" i="3"/>
  <c r="A1708" i="3"/>
  <c r="A1698" i="3"/>
  <c r="A1688" i="3"/>
  <c r="A1676" i="3"/>
  <c r="A1666" i="3"/>
  <c r="A1656" i="3"/>
  <c r="A1644" i="3"/>
  <c r="A1634" i="3"/>
  <c r="A1624" i="3"/>
  <c r="A1615" i="3"/>
  <c r="A1607" i="3"/>
  <c r="A1599" i="3"/>
  <c r="A1591" i="3"/>
  <c r="A1583" i="3"/>
  <c r="A1575" i="3"/>
  <c r="A1567" i="3"/>
  <c r="A1559" i="3"/>
  <c r="A1551" i="3"/>
  <c r="A1543" i="3"/>
  <c r="A1535" i="3"/>
  <c r="A1527" i="3"/>
  <c r="A1519" i="3"/>
  <c r="A1511" i="3"/>
  <c r="A1503" i="3"/>
  <c r="A1495" i="3"/>
  <c r="A1487" i="3"/>
  <c r="A1479" i="3"/>
  <c r="A1471" i="3"/>
  <c r="A1463" i="3"/>
  <c r="A15" i="3"/>
  <c r="A2596" i="3"/>
  <c r="A2571" i="3"/>
  <c r="A2547" i="3"/>
  <c r="A2517" i="3"/>
  <c r="A2498" i="3"/>
  <c r="A2468" i="3"/>
  <c r="A2443" i="3"/>
  <c r="A2419" i="3"/>
  <c r="A2389" i="3"/>
  <c r="A2370" i="3"/>
  <c r="A2340" i="3"/>
  <c r="A2315" i="3"/>
  <c r="A2291" i="3"/>
  <c r="A2261" i="3"/>
  <c r="A2242" i="3"/>
  <c r="A2212" i="3"/>
  <c r="A2187" i="3"/>
  <c r="A2163" i="3"/>
  <c r="A2133" i="3"/>
  <c r="A2114" i="3"/>
  <c r="A2084" i="3"/>
  <c r="A2059" i="3"/>
  <c r="A2035" i="3"/>
  <c r="A2005" i="3"/>
  <c r="A1986" i="3"/>
  <c r="A1962" i="3"/>
  <c r="A1949" i="3"/>
  <c r="A1937" i="3"/>
  <c r="A1923" i="3"/>
  <c r="A1912" i="3"/>
  <c r="A1898" i="3"/>
  <c r="A1885" i="3"/>
  <c r="A1873" i="3"/>
  <c r="A1859" i="3"/>
  <c r="A1848" i="3"/>
  <c r="A1834" i="3"/>
  <c r="A1821" i="3"/>
  <c r="A1809" i="3"/>
  <c r="A1795" i="3"/>
  <c r="A1784" i="3"/>
  <c r="A1771" i="3"/>
  <c r="A1761" i="3"/>
  <c r="A1749" i="3"/>
  <c r="A1739" i="3"/>
  <c r="A1729" i="3"/>
  <c r="A1717" i="3"/>
  <c r="A1707" i="3"/>
  <c r="A1697" i="3"/>
  <c r="A1685" i="3"/>
  <c r="A1675" i="3"/>
  <c r="A1665" i="3"/>
  <c r="A1653" i="3"/>
  <c r="A1643" i="3"/>
  <c r="A1633" i="3"/>
  <c r="A1623" i="3"/>
  <c r="A1614" i="3"/>
  <c r="A1606" i="3"/>
  <c r="A1598" i="3"/>
  <c r="A1590" i="3"/>
  <c r="A1582" i="3"/>
  <c r="A1574" i="3"/>
  <c r="A1566" i="3"/>
  <c r="A1558" i="3"/>
  <c r="A1550" i="3"/>
  <c r="A1542" i="3"/>
  <c r="A1534" i="3"/>
  <c r="A1526" i="3"/>
  <c r="A1518" i="3"/>
  <c r="A1510" i="3"/>
  <c r="A1502" i="3"/>
  <c r="A1494" i="3"/>
  <c r="A1486" i="3"/>
  <c r="A1478" i="3"/>
  <c r="A1470" i="3"/>
  <c r="A1462" i="3"/>
  <c r="A14" i="3"/>
  <c r="A2595" i="3"/>
  <c r="A2565" i="3"/>
  <c r="A2546" i="3"/>
  <c r="A2516" i="3"/>
  <c r="A2491" i="3"/>
  <c r="A2467" i="3"/>
  <c r="A2437" i="3"/>
  <c r="A2418" i="3"/>
  <c r="A2388" i="3"/>
  <c r="A2363" i="3"/>
  <c r="A2339" i="3"/>
  <c r="A2309" i="3"/>
  <c r="A2290" i="3"/>
  <c r="A2260" i="3"/>
  <c r="A2235" i="3"/>
  <c r="A2211" i="3"/>
  <c r="A2181" i="3"/>
  <c r="A2162" i="3"/>
  <c r="A2132" i="3"/>
  <c r="A2107" i="3"/>
  <c r="A2083" i="3"/>
  <c r="A2053" i="3"/>
  <c r="A2034" i="3"/>
  <c r="A2004" i="3"/>
  <c r="A1979" i="3"/>
  <c r="A1961" i="3"/>
  <c r="A1947" i="3"/>
  <c r="A1936" i="3"/>
  <c r="A1922" i="3"/>
  <c r="A1909" i="3"/>
  <c r="A1897" i="3"/>
  <c r="A1883" i="3"/>
  <c r="A1872" i="3"/>
  <c r="A1858" i="3"/>
  <c r="A1845" i="3"/>
  <c r="A1833" i="3"/>
  <c r="A2587" i="3"/>
  <c r="A2563" i="3"/>
  <c r="A2533" i="3"/>
  <c r="A2514" i="3"/>
  <c r="A2484" i="3"/>
  <c r="A2459" i="3"/>
  <c r="A2435" i="3"/>
  <c r="A2405" i="3"/>
  <c r="A2386" i="3"/>
  <c r="A2356" i="3"/>
  <c r="A2331" i="3"/>
  <c r="A2307" i="3"/>
  <c r="A2277" i="3"/>
  <c r="A2258" i="3"/>
  <c r="A2228" i="3"/>
  <c r="A2203" i="3"/>
  <c r="A2179" i="3"/>
  <c r="A2149" i="3"/>
  <c r="A2130" i="3"/>
  <c r="A2100" i="3"/>
  <c r="A2075" i="3"/>
  <c r="A2051" i="3"/>
  <c r="A2021" i="3"/>
  <c r="A2002" i="3"/>
  <c r="A1972" i="3"/>
  <c r="A1957" i="3"/>
  <c r="A1945" i="3"/>
  <c r="A1931" i="3"/>
  <c r="A1920" i="3"/>
  <c r="A1906" i="3"/>
  <c r="A1893" i="3"/>
  <c r="A1881" i="3"/>
  <c r="A1867" i="3"/>
  <c r="A1856" i="3"/>
  <c r="A1842" i="3"/>
  <c r="A1829" i="3"/>
  <c r="A1817" i="3"/>
  <c r="A1803" i="3"/>
  <c r="A1792" i="3"/>
  <c r="A1778" i="3"/>
  <c r="A1768" i="3"/>
  <c r="A1756" i="3"/>
  <c r="A1746" i="3"/>
  <c r="A1736" i="3"/>
  <c r="A1724" i="3"/>
  <c r="A1714" i="3"/>
  <c r="A1704" i="3"/>
  <c r="A1692" i="3"/>
  <c r="A1682" i="3"/>
  <c r="A1672" i="3"/>
  <c r="A1660" i="3"/>
  <c r="A1650" i="3"/>
  <c r="A1640" i="3"/>
  <c r="A1628" i="3"/>
  <c r="A1619" i="3"/>
  <c r="A1611" i="3"/>
  <c r="A1603" i="3"/>
  <c r="A1595" i="3"/>
  <c r="A1587" i="3"/>
  <c r="A1579" i="3"/>
  <c r="A1571" i="3"/>
  <c r="A1563" i="3"/>
  <c r="A1555" i="3"/>
  <c r="A1547" i="3"/>
  <c r="A1539" i="3"/>
  <c r="A1531" i="3"/>
  <c r="A1523" i="3"/>
  <c r="A1515" i="3"/>
  <c r="A1507" i="3"/>
  <c r="A1499" i="3"/>
  <c r="A1491" i="3"/>
  <c r="A1483" i="3"/>
  <c r="A1475" i="3"/>
  <c r="A1467" i="3"/>
  <c r="A1459" i="3"/>
  <c r="A2580" i="3"/>
  <c r="A2531" i="3"/>
  <c r="A2482" i="3"/>
  <c r="A2427" i="3"/>
  <c r="A2373" i="3"/>
  <c r="A2324" i="3"/>
  <c r="A2275" i="3"/>
  <c r="A2226" i="3"/>
  <c r="A2171" i="3"/>
  <c r="A2117" i="3"/>
  <c r="A2068" i="3"/>
  <c r="A2019" i="3"/>
  <c r="A1970" i="3"/>
  <c r="A1941" i="3"/>
  <c r="A1915" i="3"/>
  <c r="A1890" i="3"/>
  <c r="A1865" i="3"/>
  <c r="A1840" i="3"/>
  <c r="A1816" i="3"/>
  <c r="A1794" i="3"/>
  <c r="A1776" i="3"/>
  <c r="A1757" i="3"/>
  <c r="A1741" i="3"/>
  <c r="A1723" i="3"/>
  <c r="A1706" i="3"/>
  <c r="A1690" i="3"/>
  <c r="A1673" i="3"/>
  <c r="A1657" i="3"/>
  <c r="A1637" i="3"/>
  <c r="A1621" i="3"/>
  <c r="A1609" i="3"/>
  <c r="A1596" i="3"/>
  <c r="A1584" i="3"/>
  <c r="A1570" i="3"/>
  <c r="A1557" i="3"/>
  <c r="A1545" i="3"/>
  <c r="A1532" i="3"/>
  <c r="A1520" i="3"/>
  <c r="A1506" i="3"/>
  <c r="A1493" i="3"/>
  <c r="A1481" i="3"/>
  <c r="A1468" i="3"/>
  <c r="A16" i="3"/>
  <c r="A2579" i="3"/>
  <c r="A2530" i="3"/>
  <c r="A2475" i="3"/>
  <c r="A2421" i="3"/>
  <c r="A2372" i="3"/>
  <c r="A2323" i="3"/>
  <c r="A2274" i="3"/>
  <c r="A2219" i="3"/>
  <c r="A2165" i="3"/>
  <c r="A2116" i="3"/>
  <c r="A2067" i="3"/>
  <c r="A2018" i="3"/>
  <c r="A1965" i="3"/>
  <c r="A1939" i="3"/>
  <c r="A1914" i="3"/>
  <c r="A1889" i="3"/>
  <c r="A1864" i="3"/>
  <c r="A1837" i="3"/>
  <c r="A1813" i="3"/>
  <c r="A1793" i="3"/>
  <c r="A1773" i="3"/>
  <c r="A1755" i="3"/>
  <c r="A1738" i="3"/>
  <c r="A1722" i="3"/>
  <c r="A1705" i="3"/>
  <c r="A1689" i="3"/>
  <c r="A1669" i="3"/>
  <c r="A1652" i="3"/>
  <c r="A1636" i="3"/>
  <c r="A1620" i="3"/>
  <c r="A1608" i="3"/>
  <c r="A1594" i="3"/>
  <c r="A1581" i="3"/>
  <c r="A1569" i="3"/>
  <c r="A1556" i="3"/>
  <c r="A1544" i="3"/>
  <c r="A1530" i="3"/>
  <c r="A1517" i="3"/>
  <c r="A1505" i="3"/>
  <c r="A1492" i="3"/>
  <c r="A1480" i="3"/>
  <c r="A1466" i="3"/>
  <c r="A2564" i="3"/>
  <c r="A2515" i="3"/>
  <c r="A2466" i="3"/>
  <c r="A2411" i="3"/>
  <c r="A2357" i="3"/>
  <c r="A2308" i="3"/>
  <c r="A2259" i="3"/>
  <c r="A2210" i="3"/>
  <c r="A2155" i="3"/>
  <c r="A2101" i="3"/>
  <c r="A2052" i="3"/>
  <c r="A2003" i="3"/>
  <c r="A1960" i="3"/>
  <c r="A1933" i="3"/>
  <c r="A1907" i="3"/>
  <c r="A1882" i="3"/>
  <c r="A1857" i="3"/>
  <c r="A1832" i="3"/>
  <c r="A1811" i="3"/>
  <c r="A1789" i="3"/>
  <c r="A1770" i="3"/>
  <c r="A1754" i="3"/>
  <c r="A1737" i="3"/>
  <c r="A1721" i="3"/>
  <c r="A1701" i="3"/>
  <c r="A1684" i="3"/>
  <c r="A1668" i="3"/>
  <c r="A1651" i="3"/>
  <c r="A1635" i="3"/>
  <c r="A1618" i="3"/>
  <c r="A1605" i="3"/>
  <c r="A1593" i="3"/>
  <c r="A1580" i="3"/>
  <c r="A1568" i="3"/>
  <c r="A1554" i="3"/>
  <c r="A1541" i="3"/>
  <c r="A1529" i="3"/>
  <c r="A1516" i="3"/>
  <c r="A1504" i="3"/>
  <c r="A1490" i="3"/>
  <c r="A1477" i="3"/>
  <c r="A1465" i="3"/>
  <c r="A2549" i="3"/>
  <c r="A2500" i="3"/>
  <c r="A2451" i="3"/>
  <c r="A2402" i="3"/>
  <c r="A2347" i="3"/>
  <c r="A2293" i="3"/>
  <c r="A2244" i="3"/>
  <c r="A2195" i="3"/>
  <c r="A2146" i="3"/>
  <c r="A2091" i="3"/>
  <c r="A2037" i="3"/>
  <c r="A1988" i="3"/>
  <c r="A1953" i="3"/>
  <c r="A1928" i="3"/>
  <c r="A1901" i="3"/>
  <c r="A1875" i="3"/>
  <c r="A1850" i="3"/>
  <c r="A1825" i="3"/>
  <c r="A1802" i="3"/>
  <c r="A1781" i="3"/>
  <c r="A1764" i="3"/>
  <c r="A1747" i="3"/>
  <c r="A1731" i="3"/>
  <c r="A1713" i="3"/>
  <c r="A1696" i="3"/>
  <c r="A1680" i="3"/>
  <c r="A1661" i="3"/>
  <c r="A1645" i="3"/>
  <c r="A1627" i="3"/>
  <c r="A1613" i="3"/>
  <c r="A1601" i="3"/>
  <c r="A1588" i="3"/>
  <c r="A1576" i="3"/>
  <c r="A1562" i="3"/>
  <c r="A1549" i="3"/>
  <c r="A1537" i="3"/>
  <c r="A1524" i="3"/>
  <c r="A1512" i="3"/>
  <c r="A1498" i="3"/>
  <c r="A1485" i="3"/>
  <c r="A1473" i="3"/>
  <c r="A1460" i="3"/>
  <c r="A2562" i="3"/>
  <c r="A2453" i="3"/>
  <c r="A2355" i="3"/>
  <c r="A2251" i="3"/>
  <c r="A2148" i="3"/>
  <c r="A2050" i="3"/>
  <c r="A1955" i="3"/>
  <c r="A1905" i="3"/>
  <c r="A1853" i="3"/>
  <c r="A1808" i="3"/>
  <c r="A1769" i="3"/>
  <c r="A1733" i="3"/>
  <c r="A1700" i="3"/>
  <c r="A1667" i="3"/>
  <c r="A1632" i="3"/>
  <c r="A1604" i="3"/>
  <c r="A1578" i="3"/>
  <c r="A1553" i="3"/>
  <c r="A1528" i="3"/>
  <c r="A1501" i="3"/>
  <c r="A1476" i="3"/>
  <c r="A2539" i="3"/>
  <c r="A2532" i="3"/>
  <c r="A2434" i="3"/>
  <c r="A2325" i="3"/>
  <c r="A2227" i="3"/>
  <c r="A2123" i="3"/>
  <c r="A2020" i="3"/>
  <c r="A1944" i="3"/>
  <c r="A1891" i="3"/>
  <c r="A1841" i="3"/>
  <c r="A1800" i="3"/>
  <c r="A1760" i="3"/>
  <c r="A1725" i="3"/>
  <c r="A1691" i="3"/>
  <c r="A1658" i="3"/>
  <c r="A1625" i="3"/>
  <c r="A1597" i="3"/>
  <c r="A1572" i="3"/>
  <c r="A1546" i="3"/>
  <c r="A1521" i="3"/>
  <c r="A1496" i="3"/>
  <c r="A1469" i="3"/>
  <c r="A2501" i="3"/>
  <c r="A2403" i="3"/>
  <c r="A2299" i="3"/>
  <c r="A2196" i="3"/>
  <c r="A2098" i="3"/>
  <c r="A1989" i="3"/>
  <c r="A1929" i="3"/>
  <c r="A1877" i="3"/>
  <c r="A1826" i="3"/>
  <c r="A1786" i="3"/>
  <c r="A1748" i="3"/>
  <c r="A1715" i="3"/>
  <c r="A1681" i="3"/>
  <c r="A1648" i="3"/>
  <c r="A1616" i="3"/>
  <c r="A1589" i="3"/>
  <c r="A1564" i="3"/>
  <c r="A1538" i="3"/>
  <c r="A1513" i="3"/>
  <c r="A1488" i="3"/>
  <c r="A1461" i="3"/>
  <c r="A2555" i="3"/>
  <c r="A2379" i="3"/>
  <c r="A2197" i="3"/>
  <c r="A2043" i="3"/>
  <c r="A1921" i="3"/>
  <c r="A1843" i="3"/>
  <c r="A1777" i="3"/>
  <c r="A1716" i="3"/>
  <c r="A1664" i="3"/>
  <c r="A1612" i="3"/>
  <c r="A1573" i="3"/>
  <c r="A1533" i="3"/>
  <c r="A1489" i="3"/>
  <c r="A1699" i="3"/>
  <c r="A1474" i="3"/>
  <c r="A2507" i="3"/>
  <c r="A2354" i="3"/>
  <c r="A2180" i="3"/>
  <c r="A2027" i="3"/>
  <c r="A1917" i="3"/>
  <c r="A1827" i="3"/>
  <c r="A1765" i="3"/>
  <c r="A1712" i="3"/>
  <c r="A1659" i="3"/>
  <c r="A1610" i="3"/>
  <c r="A1565" i="3"/>
  <c r="A1525" i="3"/>
  <c r="A1484" i="3"/>
  <c r="A1818" i="3"/>
  <c r="A1560" i="3"/>
  <c r="A2485" i="3"/>
  <c r="A2338" i="3"/>
  <c r="A2178" i="3"/>
  <c r="A1995" i="3"/>
  <c r="A1904" i="3"/>
  <c r="A1819" i="3"/>
  <c r="A1763" i="3"/>
  <c r="A1709" i="3"/>
  <c r="A1649" i="3"/>
  <c r="A1602" i="3"/>
  <c r="A1561" i="3"/>
  <c r="A1522" i="3"/>
  <c r="A1482" i="3"/>
  <c r="A2483" i="3"/>
  <c r="A2306" i="3"/>
  <c r="A2147" i="3"/>
  <c r="A1973" i="3"/>
  <c r="A1896" i="3"/>
  <c r="A1753" i="3"/>
  <c r="A1642" i="3"/>
  <c r="A1600" i="3"/>
  <c r="A1514" i="3"/>
  <c r="A2452" i="3"/>
  <c r="A2131" i="3"/>
  <c r="A1880" i="3"/>
  <c r="A1745" i="3"/>
  <c r="A1641" i="3"/>
  <c r="A1552" i="3"/>
  <c r="A1472" i="3"/>
  <c r="A1693" i="3"/>
  <c r="A2436" i="3"/>
  <c r="A2099" i="3"/>
  <c r="A1869" i="3"/>
  <c r="A1744" i="3"/>
  <c r="A1629" i="3"/>
  <c r="A1548" i="3"/>
  <c r="A1464" i="3"/>
  <c r="A1971" i="3"/>
  <c r="A1801" i="3"/>
  <c r="A2229" i="3"/>
  <c r="A1577" i="3"/>
  <c r="A2404" i="3"/>
  <c r="A2082" i="3"/>
  <c r="A1866" i="3"/>
  <c r="A1732" i="3"/>
  <c r="A1626" i="3"/>
  <c r="A1540" i="3"/>
  <c r="A18" i="3"/>
  <c r="A2283" i="3"/>
  <c r="A1683" i="3"/>
  <c r="A2594" i="3"/>
  <c r="A1787" i="3"/>
  <c r="A1500" i="3"/>
  <c r="A2581" i="3"/>
  <c r="A1674" i="3"/>
  <c r="A2387" i="3"/>
  <c r="A2069" i="3"/>
  <c r="A1851" i="3"/>
  <c r="A1728" i="3"/>
  <c r="A1617" i="3"/>
  <c r="A1536" i="3"/>
  <c r="A17" i="3"/>
  <c r="A1592" i="3"/>
  <c r="A2276" i="3"/>
  <c r="A1586" i="3"/>
  <c r="A2245" i="3"/>
  <c r="A1677" i="3"/>
  <c r="A1779" i="3"/>
  <c r="A1497" i="3"/>
  <c r="A1805" i="3"/>
  <c r="A1509" i="3"/>
  <c r="A1954" i="3"/>
  <c r="A1508" i="3"/>
  <c r="A1946" i="3"/>
  <c r="A1585" i="3"/>
  <c r="A1930" i="3"/>
  <c r="J5" i="6"/>
  <c r="A7" i="12"/>
  <c r="A9" i="10"/>
  <c r="A8" i="12"/>
  <c r="A7" i="10"/>
  <c r="A11" i="12"/>
  <c r="A10" i="12"/>
  <c r="A10" i="10"/>
  <c r="A8" i="10"/>
  <c r="A9" i="12"/>
  <c r="I7" i="6"/>
  <c r="J7" i="6" l="1"/>
  <c r="A1453" i="3"/>
  <c r="A1445" i="3"/>
  <c r="A1437" i="3"/>
  <c r="A1429" i="3"/>
  <c r="A1421" i="3"/>
  <c r="A1413" i="3"/>
  <c r="A1405" i="3"/>
  <c r="A1397" i="3"/>
  <c r="A1452" i="3"/>
  <c r="A1444" i="3"/>
  <c r="A1436" i="3"/>
  <c r="A1428" i="3"/>
  <c r="A1420" i="3"/>
  <c r="A1412" i="3"/>
  <c r="A1404" i="3"/>
  <c r="A1396" i="3"/>
  <c r="A1388" i="3"/>
  <c r="A1380" i="3"/>
  <c r="A1372" i="3"/>
  <c r="A1364" i="3"/>
  <c r="A1356" i="3"/>
  <c r="A1457" i="3"/>
  <c r="A1449" i="3"/>
  <c r="A1441" i="3"/>
  <c r="A1433" i="3"/>
  <c r="A1425" i="3"/>
  <c r="A1448" i="3"/>
  <c r="A1435" i="3"/>
  <c r="A1423" i="3"/>
  <c r="A1411" i="3"/>
  <c r="A1401" i="3"/>
  <c r="A1391" i="3"/>
  <c r="A1382" i="3"/>
  <c r="A1373" i="3"/>
  <c r="A1363" i="3"/>
  <c r="A1354" i="3"/>
  <c r="A1346" i="3"/>
  <c r="A1338" i="3"/>
  <c r="A1330" i="3"/>
  <c r="A1322" i="3"/>
  <c r="A1314" i="3"/>
  <c r="A1306" i="3"/>
  <c r="A1298" i="3"/>
  <c r="A1290" i="3"/>
  <c r="A1282" i="3"/>
  <c r="A1274" i="3"/>
  <c r="A1266" i="3"/>
  <c r="A1258" i="3"/>
  <c r="A1250" i="3"/>
  <c r="A1242" i="3"/>
  <c r="A1234" i="3"/>
  <c r="A1226" i="3"/>
  <c r="A1218" i="3"/>
  <c r="A1210" i="3"/>
  <c r="A1202" i="3"/>
  <c r="A1194" i="3"/>
  <c r="A1186" i="3"/>
  <c r="A1178" i="3"/>
  <c r="A1170" i="3"/>
  <c r="A1162" i="3"/>
  <c r="A1154" i="3"/>
  <c r="A1146" i="3"/>
  <c r="A1138" i="3"/>
  <c r="A1130" i="3"/>
  <c r="A1122" i="3"/>
  <c r="A1114" i="3"/>
  <c r="A1106" i="3"/>
  <c r="A1098" i="3"/>
  <c r="A1090" i="3"/>
  <c r="A2" i="3"/>
  <c r="A1447" i="3"/>
  <c r="A1434" i="3"/>
  <c r="A1422" i="3"/>
  <c r="A1410" i="3"/>
  <c r="A1400" i="3"/>
  <c r="A1390" i="3"/>
  <c r="A1381" i="3"/>
  <c r="A1371" i="3"/>
  <c r="A1362" i="3"/>
  <c r="A1353" i="3"/>
  <c r="A1345" i="3"/>
  <c r="A1337" i="3"/>
  <c r="A1329" i="3"/>
  <c r="A1321" i="3"/>
  <c r="A1313" i="3"/>
  <c r="A1305" i="3"/>
  <c r="A1297" i="3"/>
  <c r="A1289" i="3"/>
  <c r="A1281" i="3"/>
  <c r="A1273" i="3"/>
  <c r="A1265" i="3"/>
  <c r="A1257" i="3"/>
  <c r="A1249" i="3"/>
  <c r="A1241" i="3"/>
  <c r="A1233" i="3"/>
  <c r="A1225" i="3"/>
  <c r="A1217" i="3"/>
  <c r="A1209" i="3"/>
  <c r="A1201" i="3"/>
  <c r="A1193" i="3"/>
  <c r="A1185" i="3"/>
  <c r="A1177" i="3"/>
  <c r="A1169" i="3"/>
  <c r="A1161" i="3"/>
  <c r="A1153" i="3"/>
  <c r="A1145" i="3"/>
  <c r="A1137" i="3"/>
  <c r="A1129" i="3"/>
  <c r="A1121" i="3"/>
  <c r="A1113" i="3"/>
  <c r="A1105" i="3"/>
  <c r="A1097" i="3"/>
  <c r="A1458" i="3"/>
  <c r="A1446" i="3"/>
  <c r="A1432" i="3"/>
  <c r="A1419" i="3"/>
  <c r="A1409" i="3"/>
  <c r="A1399" i="3"/>
  <c r="A1389" i="3"/>
  <c r="A1379" i="3"/>
  <c r="A1370" i="3"/>
  <c r="A1361" i="3"/>
  <c r="A1352" i="3"/>
  <c r="A1344" i="3"/>
  <c r="A1336" i="3"/>
  <c r="A1328" i="3"/>
  <c r="A1320" i="3"/>
  <c r="A1312" i="3"/>
  <c r="A1304" i="3"/>
  <c r="A1296" i="3"/>
  <c r="A1288" i="3"/>
  <c r="A1280" i="3"/>
  <c r="A1272" i="3"/>
  <c r="A1264" i="3"/>
  <c r="A1256" i="3"/>
  <c r="A1248" i="3"/>
  <c r="A1240" i="3"/>
  <c r="A1232" i="3"/>
  <c r="A1224" i="3"/>
  <c r="A1216" i="3"/>
  <c r="A1208" i="3"/>
  <c r="A1200" i="3"/>
  <c r="A1192" i="3"/>
  <c r="A1184" i="3"/>
  <c r="A1176" i="3"/>
  <c r="A1168" i="3"/>
  <c r="A1160" i="3"/>
  <c r="A1152" i="3"/>
  <c r="A1144" i="3"/>
  <c r="A1136" i="3"/>
  <c r="A1128" i="3"/>
  <c r="A1120" i="3"/>
  <c r="A1112" i="3"/>
  <c r="A1104" i="3"/>
  <c r="A1096" i="3"/>
  <c r="A1088" i="3"/>
  <c r="A1454" i="3"/>
  <c r="A1440" i="3"/>
  <c r="A1427" i="3"/>
  <c r="A1416" i="3"/>
  <c r="A1406" i="3"/>
  <c r="A1394" i="3"/>
  <c r="A1385" i="3"/>
  <c r="A1376" i="3"/>
  <c r="A1367" i="3"/>
  <c r="A1358" i="3"/>
  <c r="A1349" i="3"/>
  <c r="A1341" i="3"/>
  <c r="A1333" i="3"/>
  <c r="A1325" i="3"/>
  <c r="A1317" i="3"/>
  <c r="A1309" i="3"/>
  <c r="A1301" i="3"/>
  <c r="A1293" i="3"/>
  <c r="A1285" i="3"/>
  <c r="A1277" i="3"/>
  <c r="A1269" i="3"/>
  <c r="A1261" i="3"/>
  <c r="A1253" i="3"/>
  <c r="A1245" i="3"/>
  <c r="A1237" i="3"/>
  <c r="A1229" i="3"/>
  <c r="A1221" i="3"/>
  <c r="A1213" i="3"/>
  <c r="A1205" i="3"/>
  <c r="A1197" i="3"/>
  <c r="A1189" i="3"/>
  <c r="A1181" i="3"/>
  <c r="A1173" i="3"/>
  <c r="A1165" i="3"/>
  <c r="A1157" i="3"/>
  <c r="A1149" i="3"/>
  <c r="A1141" i="3"/>
  <c r="A1133" i="3"/>
  <c r="A1125" i="3"/>
  <c r="A1117" i="3"/>
  <c r="A1109" i="3"/>
  <c r="A1101" i="3"/>
  <c r="A1093" i="3"/>
  <c r="A1456" i="3"/>
  <c r="A1431" i="3"/>
  <c r="A1408" i="3"/>
  <c r="A1387" i="3"/>
  <c r="A1369" i="3"/>
  <c r="A1351" i="3"/>
  <c r="A1335" i="3"/>
  <c r="A1319" i="3"/>
  <c r="A1303" i="3"/>
  <c r="A1287" i="3"/>
  <c r="A1271" i="3"/>
  <c r="A1255" i="3"/>
  <c r="A1239" i="3"/>
  <c r="A1223" i="3"/>
  <c r="A1207" i="3"/>
  <c r="A1191" i="3"/>
  <c r="A1175" i="3"/>
  <c r="A1159" i="3"/>
  <c r="A1143" i="3"/>
  <c r="A1127" i="3"/>
  <c r="A1111" i="3"/>
  <c r="A1095" i="3"/>
  <c r="A1084" i="3"/>
  <c r="A1076" i="3"/>
  <c r="A1068" i="3"/>
  <c r="A1060" i="3"/>
  <c r="A1052" i="3"/>
  <c r="A1044" i="3"/>
  <c r="A1036" i="3"/>
  <c r="A1028" i="3"/>
  <c r="A1020" i="3"/>
  <c r="A1012" i="3"/>
  <c r="A1004" i="3"/>
  <c r="A996" i="3"/>
  <c r="A988" i="3"/>
  <c r="A980" i="3"/>
  <c r="A972" i="3"/>
  <c r="A964" i="3"/>
  <c r="A956" i="3"/>
  <c r="A948" i="3"/>
  <c r="A940" i="3"/>
  <c r="A932" i="3"/>
  <c r="A924" i="3"/>
  <c r="A916" i="3"/>
  <c r="A908" i="3"/>
  <c r="A900" i="3"/>
  <c r="A892" i="3"/>
  <c r="A884" i="3"/>
  <c r="A876" i="3"/>
  <c r="A868" i="3"/>
  <c r="A860" i="3"/>
  <c r="A852" i="3"/>
  <c r="A844" i="3"/>
  <c r="A836" i="3"/>
  <c r="A828" i="3"/>
  <c r="A820" i="3"/>
  <c r="A812" i="3"/>
  <c r="A804" i="3"/>
  <c r="A796" i="3"/>
  <c r="A788" i="3"/>
  <c r="A780" i="3"/>
  <c r="A772" i="3"/>
  <c r="A764" i="3"/>
  <c r="A756" i="3"/>
  <c r="A748" i="3"/>
  <c r="A740" i="3"/>
  <c r="A732" i="3"/>
  <c r="A724" i="3"/>
  <c r="A716" i="3"/>
  <c r="A708" i="3"/>
  <c r="A700" i="3"/>
  <c r="A692" i="3"/>
  <c r="A684" i="3"/>
  <c r="A676" i="3"/>
  <c r="A668" i="3"/>
  <c r="A660" i="3"/>
  <c r="A652" i="3"/>
  <c r="A644" i="3"/>
  <c r="A636" i="3"/>
  <c r="A628" i="3"/>
  <c r="A620" i="3"/>
  <c r="A612" i="3"/>
  <c r="A604" i="3"/>
  <c r="A596" i="3"/>
  <c r="A588" i="3"/>
  <c r="A580" i="3"/>
  <c r="A572" i="3"/>
  <c r="A564" i="3"/>
  <c r="A556" i="3"/>
  <c r="A548" i="3"/>
  <c r="A540" i="3"/>
  <c r="A532" i="3"/>
  <c r="A1450" i="3"/>
  <c r="A1424" i="3"/>
  <c r="A1402" i="3"/>
  <c r="A1383" i="3"/>
  <c r="A1365" i="3"/>
  <c r="A1347" i="3"/>
  <c r="A1331" i="3"/>
  <c r="A1315" i="3"/>
  <c r="A1299" i="3"/>
  <c r="A1283" i="3"/>
  <c r="A1267" i="3"/>
  <c r="A1251" i="3"/>
  <c r="A1235" i="3"/>
  <c r="A1219" i="3"/>
  <c r="A1203" i="3"/>
  <c r="A1187" i="3"/>
  <c r="A1171" i="3"/>
  <c r="A1155" i="3"/>
  <c r="A1139" i="3"/>
  <c r="A1123" i="3"/>
  <c r="A1107" i="3"/>
  <c r="A1091" i="3"/>
  <c r="A1081" i="3"/>
  <c r="A1073" i="3"/>
  <c r="A1065" i="3"/>
  <c r="A1057" i="3"/>
  <c r="A1049" i="3"/>
  <c r="A1041" i="3"/>
  <c r="A1033" i="3"/>
  <c r="A1025" i="3"/>
  <c r="A1017" i="3"/>
  <c r="A1009" i="3"/>
  <c r="A1001" i="3"/>
  <c r="A993" i="3"/>
  <c r="A985" i="3"/>
  <c r="A977" i="3"/>
  <c r="A969" i="3"/>
  <c r="A961" i="3"/>
  <c r="A953" i="3"/>
  <c r="A945" i="3"/>
  <c r="A937" i="3"/>
  <c r="A929" i="3"/>
  <c r="A921" i="3"/>
  <c r="A913" i="3"/>
  <c r="A905" i="3"/>
  <c r="A897" i="3"/>
  <c r="A889" i="3"/>
  <c r="A881" i="3"/>
  <c r="A873" i="3"/>
  <c r="A865" i="3"/>
  <c r="A857" i="3"/>
  <c r="A849" i="3"/>
  <c r="A841" i="3"/>
  <c r="A833" i="3"/>
  <c r="A825" i="3"/>
  <c r="A817" i="3"/>
  <c r="A809" i="3"/>
  <c r="A801" i="3"/>
  <c r="A793" i="3"/>
  <c r="A785" i="3"/>
  <c r="A777" i="3"/>
  <c r="A769" i="3"/>
  <c r="A761" i="3"/>
  <c r="A753" i="3"/>
  <c r="A1442" i="3"/>
  <c r="A1417" i="3"/>
  <c r="A1395" i="3"/>
  <c r="A1377" i="3"/>
  <c r="A1359" i="3"/>
  <c r="A1342" i="3"/>
  <c r="A1326" i="3"/>
  <c r="A1310" i="3"/>
  <c r="A1294" i="3"/>
  <c r="A1278" i="3"/>
  <c r="A1262" i="3"/>
  <c r="A1246" i="3"/>
  <c r="A1230" i="3"/>
  <c r="A1214" i="3"/>
  <c r="A1198" i="3"/>
  <c r="A1182" i="3"/>
  <c r="A1166" i="3"/>
  <c r="A1150" i="3"/>
  <c r="A1134" i="3"/>
  <c r="A1118" i="3"/>
  <c r="A1102" i="3"/>
  <c r="A1087" i="3"/>
  <c r="A1079" i="3"/>
  <c r="A1071" i="3"/>
  <c r="A1063" i="3"/>
  <c r="A1055" i="3"/>
  <c r="A1047" i="3"/>
  <c r="A1039" i="3"/>
  <c r="A1031" i="3"/>
  <c r="A1023" i="3"/>
  <c r="A1015" i="3"/>
  <c r="A1007" i="3"/>
  <c r="A999" i="3"/>
  <c r="A991" i="3"/>
  <c r="A983" i="3"/>
  <c r="A975" i="3"/>
  <c r="A967" i="3"/>
  <c r="A959" i="3"/>
  <c r="A1455" i="3"/>
  <c r="A1415" i="3"/>
  <c r="A1384" i="3"/>
  <c r="A1355" i="3"/>
  <c r="A1327" i="3"/>
  <c r="A1302" i="3"/>
  <c r="A1276" i="3"/>
  <c r="A1252" i="3"/>
  <c r="A1227" i="3"/>
  <c r="A1199" i="3"/>
  <c r="A1174" i="3"/>
  <c r="A1148" i="3"/>
  <c r="A1124" i="3"/>
  <c r="A1099" i="3"/>
  <c r="A1080" i="3"/>
  <c r="A1067" i="3"/>
  <c r="A1054" i="3"/>
  <c r="A1042" i="3"/>
  <c r="A1029" i="3"/>
  <c r="A1016" i="3"/>
  <c r="A1003" i="3"/>
  <c r="A990" i="3"/>
  <c r="A978" i="3"/>
  <c r="A965" i="3"/>
  <c r="A952" i="3"/>
  <c r="A942" i="3"/>
  <c r="A931" i="3"/>
  <c r="A920" i="3"/>
  <c r="A910" i="3"/>
  <c r="A899" i="3"/>
  <c r="A888" i="3"/>
  <c r="A878" i="3"/>
  <c r="A867" i="3"/>
  <c r="A856" i="3"/>
  <c r="A846" i="3"/>
  <c r="A835" i="3"/>
  <c r="A824" i="3"/>
  <c r="A814" i="3"/>
  <c r="A803" i="3"/>
  <c r="A792" i="3"/>
  <c r="A782" i="3"/>
  <c r="A771" i="3"/>
  <c r="A760" i="3"/>
  <c r="A750" i="3"/>
  <c r="A741" i="3"/>
  <c r="A731" i="3"/>
  <c r="A722" i="3"/>
  <c r="A713" i="3"/>
  <c r="A704" i="3"/>
  <c r="A695" i="3"/>
  <c r="A686" i="3"/>
  <c r="A677" i="3"/>
  <c r="A667" i="3"/>
  <c r="A658" i="3"/>
  <c r="A649" i="3"/>
  <c r="A640" i="3"/>
  <c r="A631" i="3"/>
  <c r="A622" i="3"/>
  <c r="A613" i="3"/>
  <c r="A603" i="3"/>
  <c r="A594" i="3"/>
  <c r="A585" i="3"/>
  <c r="A576" i="3"/>
  <c r="A567" i="3"/>
  <c r="A558" i="3"/>
  <c r="A549" i="3"/>
  <c r="A539" i="3"/>
  <c r="A530" i="3"/>
  <c r="A522" i="3"/>
  <c r="A514" i="3"/>
  <c r="A506" i="3"/>
  <c r="A498" i="3"/>
  <c r="A490" i="3"/>
  <c r="A482" i="3"/>
  <c r="A474" i="3"/>
  <c r="A466" i="3"/>
  <c r="A458" i="3"/>
  <c r="A450" i="3"/>
  <c r="A442" i="3"/>
  <c r="A434" i="3"/>
  <c r="A426" i="3"/>
  <c r="A418" i="3"/>
  <c r="A410" i="3"/>
  <c r="A402" i="3"/>
  <c r="A394" i="3"/>
  <c r="A386" i="3"/>
  <c r="A378" i="3"/>
  <c r="A370" i="3"/>
  <c r="A362" i="3"/>
  <c r="A354" i="3"/>
  <c r="A346" i="3"/>
  <c r="A338" i="3"/>
  <c r="A330" i="3"/>
  <c r="A322" i="3"/>
  <c r="A314" i="3"/>
  <c r="A306" i="3"/>
  <c r="A298" i="3"/>
  <c r="A290" i="3"/>
  <c r="A282" i="3"/>
  <c r="A274" i="3"/>
  <c r="A266" i="3"/>
  <c r="A258" i="3"/>
  <c r="A250" i="3"/>
  <c r="A242" i="3"/>
  <c r="A234" i="3"/>
  <c r="A226" i="3"/>
  <c r="A218" i="3"/>
  <c r="A210" i="3"/>
  <c r="A202" i="3"/>
  <c r="A194" i="3"/>
  <c r="A186" i="3"/>
  <c r="A178" i="3"/>
  <c r="A170" i="3"/>
  <c r="A162" i="3"/>
  <c r="A154" i="3"/>
  <c r="A146" i="3"/>
  <c r="A138" i="3"/>
  <c r="A130" i="3"/>
  <c r="A122" i="3"/>
  <c r="A114" i="3"/>
  <c r="A106" i="3"/>
  <c r="A98" i="3"/>
  <c r="A90" i="3"/>
  <c r="A82" i="3"/>
  <c r="A74" i="3"/>
  <c r="A66" i="3"/>
  <c r="A58" i="3"/>
  <c r="A50" i="3"/>
  <c r="A42" i="3"/>
  <c r="A34" i="3"/>
  <c r="A26" i="3"/>
  <c r="A13" i="3"/>
  <c r="A5" i="3"/>
  <c r="A4" i="3"/>
  <c r="A56" i="3"/>
  <c r="A24" i="3"/>
  <c r="A1374" i="3"/>
  <c r="A1292" i="3"/>
  <c r="A1243" i="3"/>
  <c r="A1190" i="3"/>
  <c r="A1115" i="3"/>
  <c r="A1062" i="3"/>
  <c r="A1037" i="3"/>
  <c r="A998" i="3"/>
  <c r="A973" i="3"/>
  <c r="A938" i="3"/>
  <c r="A906" i="3"/>
  <c r="A885" i="3"/>
  <c r="A863" i="3"/>
  <c r="A831" i="3"/>
  <c r="A810" i="3"/>
  <c r="A778" i="3"/>
  <c r="A746" i="3"/>
  <c r="A1451" i="3"/>
  <c r="A1414" i="3"/>
  <c r="A1378" i="3"/>
  <c r="A1350" i="3"/>
  <c r="A1324" i="3"/>
  <c r="A1300" i="3"/>
  <c r="A1275" i="3"/>
  <c r="A1247" i="3"/>
  <c r="A1222" i="3"/>
  <c r="A1196" i="3"/>
  <c r="A1172" i="3"/>
  <c r="A1147" i="3"/>
  <c r="A1119" i="3"/>
  <c r="A1094" i="3"/>
  <c r="A1078" i="3"/>
  <c r="A1066" i="3"/>
  <c r="A1053" i="3"/>
  <c r="A1040" i="3"/>
  <c r="A1027" i="3"/>
  <c r="A1014" i="3"/>
  <c r="A1002" i="3"/>
  <c r="A989" i="3"/>
  <c r="A976" i="3"/>
  <c r="A963" i="3"/>
  <c r="A951" i="3"/>
  <c r="A941" i="3"/>
  <c r="A930" i="3"/>
  <c r="A919" i="3"/>
  <c r="A909" i="3"/>
  <c r="A898" i="3"/>
  <c r="A887" i="3"/>
  <c r="A877" i="3"/>
  <c r="A866" i="3"/>
  <c r="A855" i="3"/>
  <c r="A845" i="3"/>
  <c r="A834" i="3"/>
  <c r="A823" i="3"/>
  <c r="A813" i="3"/>
  <c r="A802" i="3"/>
  <c r="A791" i="3"/>
  <c r="A781" i="3"/>
  <c r="A770" i="3"/>
  <c r="A759" i="3"/>
  <c r="A749" i="3"/>
  <c r="A739" i="3"/>
  <c r="A730" i="3"/>
  <c r="A721" i="3"/>
  <c r="A712" i="3"/>
  <c r="A703" i="3"/>
  <c r="A694" i="3"/>
  <c r="A685" i="3"/>
  <c r="A675" i="3"/>
  <c r="A666" i="3"/>
  <c r="A657" i="3"/>
  <c r="A648" i="3"/>
  <c r="A639" i="3"/>
  <c r="A630" i="3"/>
  <c r="A621" i="3"/>
  <c r="A611" i="3"/>
  <c r="A602" i="3"/>
  <c r="A593" i="3"/>
  <c r="A584" i="3"/>
  <c r="A575" i="3"/>
  <c r="A566" i="3"/>
  <c r="A557" i="3"/>
  <c r="A547" i="3"/>
  <c r="A538" i="3"/>
  <c r="A529" i="3"/>
  <c r="A521" i="3"/>
  <c r="A513" i="3"/>
  <c r="A505" i="3"/>
  <c r="A497" i="3"/>
  <c r="A489" i="3"/>
  <c r="A481" i="3"/>
  <c r="A473" i="3"/>
  <c r="A465" i="3"/>
  <c r="A457" i="3"/>
  <c r="A449" i="3"/>
  <c r="A441" i="3"/>
  <c r="A433" i="3"/>
  <c r="A425" i="3"/>
  <c r="A417" i="3"/>
  <c r="A409" i="3"/>
  <c r="A401" i="3"/>
  <c r="A393" i="3"/>
  <c r="A385" i="3"/>
  <c r="A377" i="3"/>
  <c r="A369" i="3"/>
  <c r="A361" i="3"/>
  <c r="A353" i="3"/>
  <c r="A345" i="3"/>
  <c r="A337" i="3"/>
  <c r="A329" i="3"/>
  <c r="A321" i="3"/>
  <c r="A313" i="3"/>
  <c r="A305" i="3"/>
  <c r="A297" i="3"/>
  <c r="A289" i="3"/>
  <c r="A281" i="3"/>
  <c r="A273" i="3"/>
  <c r="A265" i="3"/>
  <c r="A257" i="3"/>
  <c r="A249" i="3"/>
  <c r="A241" i="3"/>
  <c r="A233" i="3"/>
  <c r="A225" i="3"/>
  <c r="A217" i="3"/>
  <c r="A209" i="3"/>
  <c r="A201" i="3"/>
  <c r="A193" i="3"/>
  <c r="A185" i="3"/>
  <c r="A177" i="3"/>
  <c r="A169" i="3"/>
  <c r="A161" i="3"/>
  <c r="A153" i="3"/>
  <c r="A145" i="3"/>
  <c r="A137" i="3"/>
  <c r="A129" i="3"/>
  <c r="A121" i="3"/>
  <c r="A113" i="3"/>
  <c r="A105" i="3"/>
  <c r="A97" i="3"/>
  <c r="A89" i="3"/>
  <c r="A81" i="3"/>
  <c r="A73" i="3"/>
  <c r="A65" i="3"/>
  <c r="A57" i="3"/>
  <c r="A49" i="3"/>
  <c r="A41" i="3"/>
  <c r="A33" i="3"/>
  <c r="A25" i="3"/>
  <c r="A12" i="3"/>
  <c r="A64" i="3"/>
  <c r="A40" i="3"/>
  <c r="A11" i="3"/>
  <c r="A1403" i="3"/>
  <c r="A1343" i="3"/>
  <c r="A1268" i="3"/>
  <c r="A1164" i="3"/>
  <c r="A1089" i="3"/>
  <c r="A1050" i="3"/>
  <c r="A1024" i="3"/>
  <c r="A986" i="3"/>
  <c r="A960" i="3"/>
  <c r="A927" i="3"/>
  <c r="A895" i="3"/>
  <c r="A874" i="3"/>
  <c r="A853" i="3"/>
  <c r="A842" i="3"/>
  <c r="A821" i="3"/>
  <c r="A799" i="3"/>
  <c r="A789" i="3"/>
  <c r="A767" i="3"/>
  <c r="A757" i="3"/>
  <c r="A737" i="3"/>
  <c r="A1443" i="3"/>
  <c r="A1407" i="3"/>
  <c r="A1375" i="3"/>
  <c r="A1348" i="3"/>
  <c r="A1323" i="3"/>
  <c r="A1295" i="3"/>
  <c r="A1270" i="3"/>
  <c r="A1244" i="3"/>
  <c r="A1220" i="3"/>
  <c r="A1195" i="3"/>
  <c r="A1167" i="3"/>
  <c r="A1142" i="3"/>
  <c r="A1116" i="3"/>
  <c r="A1092" i="3"/>
  <c r="A1077" i="3"/>
  <c r="A1064" i="3"/>
  <c r="A1051" i="3"/>
  <c r="A1038" i="3"/>
  <c r="A1026" i="3"/>
  <c r="A1013" i="3"/>
  <c r="A1000" i="3"/>
  <c r="A987" i="3"/>
  <c r="A974" i="3"/>
  <c r="A962" i="3"/>
  <c r="A950" i="3"/>
  <c r="A939" i="3"/>
  <c r="A928" i="3"/>
  <c r="A918" i="3"/>
  <c r="A907" i="3"/>
  <c r="A896" i="3"/>
  <c r="A886" i="3"/>
  <c r="A875" i="3"/>
  <c r="A864" i="3"/>
  <c r="A854" i="3"/>
  <c r="A843" i="3"/>
  <c r="A832" i="3"/>
  <c r="A822" i="3"/>
  <c r="A811" i="3"/>
  <c r="A800" i="3"/>
  <c r="A790" i="3"/>
  <c r="A779" i="3"/>
  <c r="A768" i="3"/>
  <c r="A758" i="3"/>
  <c r="A747" i="3"/>
  <c r="A738" i="3"/>
  <c r="A729" i="3"/>
  <c r="A720" i="3"/>
  <c r="A711" i="3"/>
  <c r="A702" i="3"/>
  <c r="A693" i="3"/>
  <c r="A683" i="3"/>
  <c r="A674" i="3"/>
  <c r="A665" i="3"/>
  <c r="A656" i="3"/>
  <c r="A647" i="3"/>
  <c r="A638" i="3"/>
  <c r="A629" i="3"/>
  <c r="A619" i="3"/>
  <c r="A610" i="3"/>
  <c r="A601" i="3"/>
  <c r="A592" i="3"/>
  <c r="A583" i="3"/>
  <c r="A574" i="3"/>
  <c r="A565" i="3"/>
  <c r="A555" i="3"/>
  <c r="A546" i="3"/>
  <c r="A537" i="3"/>
  <c r="A528" i="3"/>
  <c r="A520" i="3"/>
  <c r="A512" i="3"/>
  <c r="A504" i="3"/>
  <c r="A496" i="3"/>
  <c r="A488" i="3"/>
  <c r="A480" i="3"/>
  <c r="A472" i="3"/>
  <c r="A464" i="3"/>
  <c r="A456" i="3"/>
  <c r="A448" i="3"/>
  <c r="A440" i="3"/>
  <c r="A432" i="3"/>
  <c r="A424" i="3"/>
  <c r="A416" i="3"/>
  <c r="A408" i="3"/>
  <c r="A400" i="3"/>
  <c r="A392" i="3"/>
  <c r="A384" i="3"/>
  <c r="A376" i="3"/>
  <c r="A368" i="3"/>
  <c r="A360" i="3"/>
  <c r="A352" i="3"/>
  <c r="A344" i="3"/>
  <c r="A336" i="3"/>
  <c r="A328" i="3"/>
  <c r="A320" i="3"/>
  <c r="A312" i="3"/>
  <c r="A304" i="3"/>
  <c r="A296" i="3"/>
  <c r="A288" i="3"/>
  <c r="A280" i="3"/>
  <c r="A272" i="3"/>
  <c r="A264" i="3"/>
  <c r="A256" i="3"/>
  <c r="A248" i="3"/>
  <c r="A240" i="3"/>
  <c r="A232" i="3"/>
  <c r="A224" i="3"/>
  <c r="A216" i="3"/>
  <c r="A208" i="3"/>
  <c r="A200" i="3"/>
  <c r="A192" i="3"/>
  <c r="A184" i="3"/>
  <c r="A176" i="3"/>
  <c r="A168" i="3"/>
  <c r="A160" i="3"/>
  <c r="A152" i="3"/>
  <c r="A144" i="3"/>
  <c r="A136" i="3"/>
  <c r="A128" i="3"/>
  <c r="A120" i="3"/>
  <c r="A112" i="3"/>
  <c r="A104" i="3"/>
  <c r="A96" i="3"/>
  <c r="A88" i="3"/>
  <c r="A80" i="3"/>
  <c r="A72" i="3"/>
  <c r="A48" i="3"/>
  <c r="A32" i="3"/>
  <c r="A3" i="3"/>
  <c r="A1439" i="3"/>
  <c r="A1318" i="3"/>
  <c r="A1215" i="3"/>
  <c r="A1140" i="3"/>
  <c r="A1075" i="3"/>
  <c r="A1011" i="3"/>
  <c r="A949" i="3"/>
  <c r="A1398" i="3"/>
  <c r="A1340" i="3"/>
  <c r="A1291" i="3"/>
  <c r="A1238" i="3"/>
  <c r="A1188" i="3"/>
  <c r="A1135" i="3"/>
  <c r="A1086" i="3"/>
  <c r="A1061" i="3"/>
  <c r="A1035" i="3"/>
  <c r="A1010" i="3"/>
  <c r="A984" i="3"/>
  <c r="A958" i="3"/>
  <c r="A936" i="3"/>
  <c r="A917" i="3"/>
  <c r="A901" i="3"/>
  <c r="A879" i="3"/>
  <c r="A858" i="3"/>
  <c r="A837" i="3"/>
  <c r="A815" i="3"/>
  <c r="A794" i="3"/>
  <c r="A773" i="3"/>
  <c r="A751" i="3"/>
  <c r="A733" i="3"/>
  <c r="A717" i="3"/>
  <c r="A701" i="3"/>
  <c r="A688" i="3"/>
  <c r="A672" i="3"/>
  <c r="A659" i="3"/>
  <c r="A643" i="3"/>
  <c r="A627" i="3"/>
  <c r="A615" i="3"/>
  <c r="A599" i="3"/>
  <c r="A586" i="3"/>
  <c r="A570" i="3"/>
  <c r="A554" i="3"/>
  <c r="A542" i="3"/>
  <c r="A526" i="3"/>
  <c r="A515" i="3"/>
  <c r="A501" i="3"/>
  <c r="A487" i="3"/>
  <c r="A476" i="3"/>
  <c r="A462" i="3"/>
  <c r="A451" i="3"/>
  <c r="A437" i="3"/>
  <c r="A423" i="3"/>
  <c r="A412" i="3"/>
  <c r="A398" i="3"/>
  <c r="A387" i="3"/>
  <c r="A373" i="3"/>
  <c r="A359" i="3"/>
  <c r="A348" i="3"/>
  <c r="A334" i="3"/>
  <c r="A323" i="3"/>
  <c r="A309" i="3"/>
  <c r="A295" i="3"/>
  <c r="A284" i="3"/>
  <c r="A270" i="3"/>
  <c r="A259" i="3"/>
  <c r="A245" i="3"/>
  <c r="A231" i="3"/>
  <c r="A220" i="3"/>
  <c r="A206" i="3"/>
  <c r="A195" i="3"/>
  <c r="A181" i="3"/>
  <c r="A167" i="3"/>
  <c r="A156" i="3"/>
  <c r="A142" i="3"/>
  <c r="A131" i="3"/>
  <c r="A117" i="3"/>
  <c r="A103" i="3"/>
  <c r="A92" i="3"/>
  <c r="A78" i="3"/>
  <c r="A67" i="3"/>
  <c r="A53" i="3"/>
  <c r="A39" i="3"/>
  <c r="A28" i="3"/>
  <c r="A9" i="3"/>
  <c r="A150" i="3"/>
  <c r="A125" i="3"/>
  <c r="A22" i="3"/>
  <c r="A997" i="3"/>
  <c r="A783" i="3"/>
  <c r="A651" i="3"/>
  <c r="A578" i="3"/>
  <c r="A483" i="3"/>
  <c r="A380" i="3"/>
  <c r="A302" i="3"/>
  <c r="A213" i="3"/>
  <c r="A124" i="3"/>
  <c r="A35" i="3"/>
  <c r="A1366" i="3"/>
  <c r="A995" i="3"/>
  <c r="A840" i="3"/>
  <c r="A707" i="3"/>
  <c r="A479" i="3"/>
  <c r="A351" i="3"/>
  <c r="A262" i="3"/>
  <c r="A173" i="3"/>
  <c r="A84" i="3"/>
  <c r="A20" i="3"/>
  <c r="A1070" i="3"/>
  <c r="A882" i="3"/>
  <c r="A719" i="3"/>
  <c r="A617" i="3"/>
  <c r="A531" i="3"/>
  <c r="A414" i="3"/>
  <c r="A350" i="3"/>
  <c r="A247" i="3"/>
  <c r="A147" i="3"/>
  <c r="A69" i="3"/>
  <c r="A705" i="3"/>
  <c r="A310" i="3"/>
  <c r="A1393" i="3"/>
  <c r="A1339" i="3"/>
  <c r="A1286" i="3"/>
  <c r="A1236" i="3"/>
  <c r="A1183" i="3"/>
  <c r="A1132" i="3"/>
  <c r="A1085" i="3"/>
  <c r="A1059" i="3"/>
  <c r="A1034" i="3"/>
  <c r="A1008" i="3"/>
  <c r="A982" i="3"/>
  <c r="A957" i="3"/>
  <c r="A935" i="3"/>
  <c r="A915" i="3"/>
  <c r="A894" i="3"/>
  <c r="A872" i="3"/>
  <c r="A851" i="3"/>
  <c r="A830" i="3"/>
  <c r="A808" i="3"/>
  <c r="A787" i="3"/>
  <c r="A766" i="3"/>
  <c r="A745" i="3"/>
  <c r="A728" i="3"/>
  <c r="A715" i="3"/>
  <c r="A699" i="3"/>
  <c r="A687" i="3"/>
  <c r="A671" i="3"/>
  <c r="A655" i="3"/>
  <c r="A642" i="3"/>
  <c r="A626" i="3"/>
  <c r="A614" i="3"/>
  <c r="A598" i="3"/>
  <c r="A582" i="3"/>
  <c r="A569" i="3"/>
  <c r="A553" i="3"/>
  <c r="A541" i="3"/>
  <c r="A525" i="3"/>
  <c r="A511" i="3"/>
  <c r="A500" i="3"/>
  <c r="A486" i="3"/>
  <c r="A475" i="3"/>
  <c r="A461" i="3"/>
  <c r="A447" i="3"/>
  <c r="A436" i="3"/>
  <c r="A422" i="3"/>
  <c r="A411" i="3"/>
  <c r="A397" i="3"/>
  <c r="A383" i="3"/>
  <c r="A372" i="3"/>
  <c r="A358" i="3"/>
  <c r="A347" i="3"/>
  <c r="A333" i="3"/>
  <c r="A319" i="3"/>
  <c r="A308" i="3"/>
  <c r="A294" i="3"/>
  <c r="A283" i="3"/>
  <c r="A269" i="3"/>
  <c r="A255" i="3"/>
  <c r="A244" i="3"/>
  <c r="A230" i="3"/>
  <c r="A219" i="3"/>
  <c r="A205" i="3"/>
  <c r="A191" i="3"/>
  <c r="A180" i="3"/>
  <c r="A166" i="3"/>
  <c r="A155" i="3"/>
  <c r="A141" i="3"/>
  <c r="A127" i="3"/>
  <c r="A116" i="3"/>
  <c r="A102" i="3"/>
  <c r="A91" i="3"/>
  <c r="A77" i="3"/>
  <c r="A63" i="3"/>
  <c r="A52" i="3"/>
  <c r="A38" i="3"/>
  <c r="A27" i="3"/>
  <c r="A8" i="3"/>
  <c r="A7" i="3"/>
  <c r="A214" i="3"/>
  <c r="A111" i="3"/>
  <c r="A36" i="3"/>
  <c r="A971" i="3"/>
  <c r="A805" i="3"/>
  <c r="A696" i="3"/>
  <c r="A607" i="3"/>
  <c r="A550" i="3"/>
  <c r="A494" i="3"/>
  <c r="A469" i="3"/>
  <c r="A444" i="3"/>
  <c r="A405" i="3"/>
  <c r="A355" i="3"/>
  <c r="A327" i="3"/>
  <c r="A277" i="3"/>
  <c r="A227" i="3"/>
  <c r="A199" i="3"/>
  <c r="A149" i="3"/>
  <c r="A110" i="3"/>
  <c r="A60" i="3"/>
  <c r="A1430" i="3"/>
  <c r="A1158" i="3"/>
  <c r="A925" i="3"/>
  <c r="A776" i="3"/>
  <c r="A679" i="3"/>
  <c r="A606" i="3"/>
  <c r="A545" i="3"/>
  <c r="A493" i="3"/>
  <c r="A429" i="3"/>
  <c r="A404" i="3"/>
  <c r="A340" i="3"/>
  <c r="A287" i="3"/>
  <c r="A223" i="3"/>
  <c r="A159" i="3"/>
  <c r="A109" i="3"/>
  <c r="A59" i="3"/>
  <c r="A1307" i="3"/>
  <c r="A1151" i="3"/>
  <c r="A1069" i="3"/>
  <c r="A992" i="3"/>
  <c r="A902" i="3"/>
  <c r="A816" i="3"/>
  <c r="A734" i="3"/>
  <c r="A661" i="3"/>
  <c r="A587" i="3"/>
  <c r="A527" i="3"/>
  <c r="A502" i="3"/>
  <c r="A452" i="3"/>
  <c r="A427" i="3"/>
  <c r="A374" i="3"/>
  <c r="A271" i="3"/>
  <c r="A207" i="3"/>
  <c r="A1392" i="3"/>
  <c r="A1334" i="3"/>
  <c r="A1284" i="3"/>
  <c r="A1231" i="3"/>
  <c r="A1180" i="3"/>
  <c r="A1131" i="3"/>
  <c r="A1083" i="3"/>
  <c r="A1058" i="3"/>
  <c r="A1032" i="3"/>
  <c r="A1006" i="3"/>
  <c r="A981" i="3"/>
  <c r="A955" i="3"/>
  <c r="A934" i="3"/>
  <c r="A914" i="3"/>
  <c r="A893" i="3"/>
  <c r="A871" i="3"/>
  <c r="A850" i="3"/>
  <c r="A829" i="3"/>
  <c r="A807" i="3"/>
  <c r="A786" i="3"/>
  <c r="A765" i="3"/>
  <c r="A744" i="3"/>
  <c r="A727" i="3"/>
  <c r="A714" i="3"/>
  <c r="A698" i="3"/>
  <c r="A682" i="3"/>
  <c r="A670" i="3"/>
  <c r="A654" i="3"/>
  <c r="A641" i="3"/>
  <c r="A625" i="3"/>
  <c r="A609" i="3"/>
  <c r="A597" i="3"/>
  <c r="A581" i="3"/>
  <c r="A568" i="3"/>
  <c r="A552" i="3"/>
  <c r="A536" i="3"/>
  <c r="A524" i="3"/>
  <c r="A510" i="3"/>
  <c r="A499" i="3"/>
  <c r="A485" i="3"/>
  <c r="A471" i="3"/>
  <c r="A460" i="3"/>
  <c r="A446" i="3"/>
  <c r="A435" i="3"/>
  <c r="A421" i="3"/>
  <c r="A407" i="3"/>
  <c r="A396" i="3"/>
  <c r="A382" i="3"/>
  <c r="A371" i="3"/>
  <c r="A357" i="3"/>
  <c r="A343" i="3"/>
  <c r="A332" i="3"/>
  <c r="A318" i="3"/>
  <c r="A307" i="3"/>
  <c r="A293" i="3"/>
  <c r="A279" i="3"/>
  <c r="A268" i="3"/>
  <c r="A254" i="3"/>
  <c r="A243" i="3"/>
  <c r="A229" i="3"/>
  <c r="A215" i="3"/>
  <c r="A204" i="3"/>
  <c r="A190" i="3"/>
  <c r="A179" i="3"/>
  <c r="A165" i="3"/>
  <c r="A151" i="3"/>
  <c r="A140" i="3"/>
  <c r="A126" i="3"/>
  <c r="A115" i="3"/>
  <c r="A101" i="3"/>
  <c r="A87" i="3"/>
  <c r="A76" i="3"/>
  <c r="A62" i="3"/>
  <c r="A51" i="3"/>
  <c r="A37" i="3"/>
  <c r="A23" i="3"/>
  <c r="A228" i="3"/>
  <c r="A139" i="3"/>
  <c r="A86" i="3"/>
  <c r="A75" i="3"/>
  <c r="A47" i="3"/>
  <c r="A6" i="3"/>
  <c r="A826" i="3"/>
  <c r="A709" i="3"/>
  <c r="A623" i="3"/>
  <c r="A562" i="3"/>
  <c r="A508" i="3"/>
  <c r="A430" i="3"/>
  <c r="A391" i="3"/>
  <c r="A341" i="3"/>
  <c r="A316" i="3"/>
  <c r="A291" i="3"/>
  <c r="A238" i="3"/>
  <c r="A188" i="3"/>
  <c r="A135" i="3"/>
  <c r="A99" i="3"/>
  <c r="A46" i="3"/>
  <c r="A1211" i="3"/>
  <c r="A1072" i="3"/>
  <c r="A904" i="3"/>
  <c r="A755" i="3"/>
  <c r="A650" i="3"/>
  <c r="A590" i="3"/>
  <c r="A533" i="3"/>
  <c r="A468" i="3"/>
  <c r="A415" i="3"/>
  <c r="A390" i="3"/>
  <c r="A326" i="3"/>
  <c r="A276" i="3"/>
  <c r="A212" i="3"/>
  <c r="A148" i="3"/>
  <c r="A95" i="3"/>
  <c r="A45" i="3"/>
  <c r="A1308" i="3"/>
  <c r="A1156" i="3"/>
  <c r="A1019" i="3"/>
  <c r="A968" i="3"/>
  <c r="A903" i="3"/>
  <c r="A818" i="3"/>
  <c r="A735" i="3"/>
  <c r="A662" i="3"/>
  <c r="A605" i="3"/>
  <c r="A544" i="3"/>
  <c r="A492" i="3"/>
  <c r="A453" i="3"/>
  <c r="A403" i="3"/>
  <c r="A339" i="3"/>
  <c r="A275" i="3"/>
  <c r="A211" i="3"/>
  <c r="A133" i="3"/>
  <c r="A83" i="3"/>
  <c r="A30" i="3"/>
  <c r="A1357" i="3"/>
  <c r="A1204" i="3"/>
  <c r="A1018" i="3"/>
  <c r="A943" i="3"/>
  <c r="A880" i="3"/>
  <c r="A795" i="3"/>
  <c r="A718" i="3"/>
  <c r="A645" i="3"/>
  <c r="A600" i="3"/>
  <c r="A559" i="3"/>
  <c r="A516" i="3"/>
  <c r="A463" i="3"/>
  <c r="A438" i="3"/>
  <c r="A399" i="3"/>
  <c r="A363" i="3"/>
  <c r="A324" i="3"/>
  <c r="A260" i="3"/>
  <c r="A196" i="3"/>
  <c r="A1386" i="3"/>
  <c r="A1332" i="3"/>
  <c r="A1279" i="3"/>
  <c r="A1228" i="3"/>
  <c r="A1179" i="3"/>
  <c r="A1126" i="3"/>
  <c r="A1082" i="3"/>
  <c r="A1056" i="3"/>
  <c r="A1030" i="3"/>
  <c r="A1005" i="3"/>
  <c r="A979" i="3"/>
  <c r="A954" i="3"/>
  <c r="A933" i="3"/>
  <c r="A912" i="3"/>
  <c r="A891" i="3"/>
  <c r="A870" i="3"/>
  <c r="A848" i="3"/>
  <c r="A827" i="3"/>
  <c r="A806" i="3"/>
  <c r="A784" i="3"/>
  <c r="A763" i="3"/>
  <c r="A743" i="3"/>
  <c r="A726" i="3"/>
  <c r="A710" i="3"/>
  <c r="A697" i="3"/>
  <c r="A681" i="3"/>
  <c r="A669" i="3"/>
  <c r="A653" i="3"/>
  <c r="A637" i="3"/>
  <c r="A624" i="3"/>
  <c r="A608" i="3"/>
  <c r="A595" i="3"/>
  <c r="A579" i="3"/>
  <c r="A563" i="3"/>
  <c r="A551" i="3"/>
  <c r="A535" i="3"/>
  <c r="A523" i="3"/>
  <c r="A509" i="3"/>
  <c r="A495" i="3"/>
  <c r="A484" i="3"/>
  <c r="A470" i="3"/>
  <c r="A459" i="3"/>
  <c r="A445" i="3"/>
  <c r="A431" i="3"/>
  <c r="A420" i="3"/>
  <c r="A406" i="3"/>
  <c r="A395" i="3"/>
  <c r="A381" i="3"/>
  <c r="A367" i="3"/>
  <c r="A356" i="3"/>
  <c r="A342" i="3"/>
  <c r="A331" i="3"/>
  <c r="A317" i="3"/>
  <c r="A303" i="3"/>
  <c r="A292" i="3"/>
  <c r="A278" i="3"/>
  <c r="A267" i="3"/>
  <c r="A253" i="3"/>
  <c r="A239" i="3"/>
  <c r="A203" i="3"/>
  <c r="A189" i="3"/>
  <c r="A175" i="3"/>
  <c r="A164" i="3"/>
  <c r="A100" i="3"/>
  <c r="A61" i="3"/>
  <c r="A1263" i="3"/>
  <c r="A1163" i="3"/>
  <c r="A1110" i="3"/>
  <c r="A1048" i="3"/>
  <c r="A947" i="3"/>
  <c r="A911" i="3"/>
  <c r="A869" i="3"/>
  <c r="A742" i="3"/>
  <c r="A680" i="3"/>
  <c r="A519" i="3"/>
  <c r="A419" i="3"/>
  <c r="A252" i="3"/>
  <c r="A163" i="3"/>
  <c r="A71" i="3"/>
  <c r="A1021" i="3"/>
  <c r="A883" i="3"/>
  <c r="A798" i="3"/>
  <c r="A723" i="3"/>
  <c r="A663" i="3"/>
  <c r="A618" i="3"/>
  <c r="A577" i="3"/>
  <c r="A518" i="3"/>
  <c r="A443" i="3"/>
  <c r="A365" i="3"/>
  <c r="A301" i="3"/>
  <c r="A237" i="3"/>
  <c r="A198" i="3"/>
  <c r="A134" i="3"/>
  <c r="A70" i="3"/>
  <c r="A1426" i="3"/>
  <c r="A1259" i="3"/>
  <c r="A1103" i="3"/>
  <c r="A994" i="3"/>
  <c r="A923" i="3"/>
  <c r="A839" i="3"/>
  <c r="A797" i="3"/>
  <c r="A754" i="3"/>
  <c r="A690" i="3"/>
  <c r="A646" i="3"/>
  <c r="A589" i="3"/>
  <c r="A503" i="3"/>
  <c r="A478" i="3"/>
  <c r="A439" i="3"/>
  <c r="A389" i="3"/>
  <c r="A364" i="3"/>
  <c r="A311" i="3"/>
  <c r="A300" i="3"/>
  <c r="A261" i="3"/>
  <c r="A222" i="3"/>
  <c r="A183" i="3"/>
  <c r="A158" i="3"/>
  <c r="A119" i="3"/>
  <c r="A94" i="3"/>
  <c r="A44" i="3"/>
  <c r="A1254" i="3"/>
  <c r="A1043" i="3"/>
  <c r="A922" i="3"/>
  <c r="A838" i="3"/>
  <c r="A752" i="3"/>
  <c r="A673" i="3"/>
  <c r="A616" i="3"/>
  <c r="A543" i="3"/>
  <c r="A477" i="3"/>
  <c r="A388" i="3"/>
  <c r="A335" i="3"/>
  <c r="A285" i="3"/>
  <c r="A235" i="3"/>
  <c r="A182" i="3"/>
  <c r="A1438" i="3"/>
  <c r="A1368" i="3"/>
  <c r="A1316" i="3"/>
  <c r="A1212" i="3"/>
  <c r="A1074" i="3"/>
  <c r="A1022" i="3"/>
  <c r="A926" i="3"/>
  <c r="A890" i="3"/>
  <c r="A847" i="3"/>
  <c r="A762" i="3"/>
  <c r="A725" i="3"/>
  <c r="A664" i="3"/>
  <c r="A635" i="3"/>
  <c r="A591" i="3"/>
  <c r="A534" i="3"/>
  <c r="A455" i="3"/>
  <c r="A366" i="3"/>
  <c r="A263" i="3"/>
  <c r="A174" i="3"/>
  <c r="A85" i="3"/>
  <c r="A21" i="3"/>
  <c r="A1311" i="3"/>
  <c r="A1260" i="3"/>
  <c r="A1108" i="3"/>
  <c r="A1046" i="3"/>
  <c r="A970" i="3"/>
  <c r="A946" i="3"/>
  <c r="A862" i="3"/>
  <c r="A819" i="3"/>
  <c r="A736" i="3"/>
  <c r="A691" i="3"/>
  <c r="A634" i="3"/>
  <c r="A561" i="3"/>
  <c r="A507" i="3"/>
  <c r="A454" i="3"/>
  <c r="A379" i="3"/>
  <c r="A315" i="3"/>
  <c r="A251" i="3"/>
  <c r="A187" i="3"/>
  <c r="A123" i="3"/>
  <c r="A31" i="3"/>
  <c r="A1360" i="3"/>
  <c r="A1206" i="3"/>
  <c r="A1045" i="3"/>
  <c r="A944" i="3"/>
  <c r="A861" i="3"/>
  <c r="A775" i="3"/>
  <c r="A706" i="3"/>
  <c r="A678" i="3"/>
  <c r="A633" i="3"/>
  <c r="A573" i="3"/>
  <c r="A560" i="3"/>
  <c r="A517" i="3"/>
  <c r="A467" i="3"/>
  <c r="A428" i="3"/>
  <c r="A375" i="3"/>
  <c r="A325" i="3"/>
  <c r="A286" i="3"/>
  <c r="A236" i="3"/>
  <c r="A197" i="3"/>
  <c r="A172" i="3"/>
  <c r="A108" i="3"/>
  <c r="A55" i="3"/>
  <c r="A19" i="3"/>
  <c r="A1418" i="3"/>
  <c r="A1100" i="3"/>
  <c r="A966" i="3"/>
  <c r="A859" i="3"/>
  <c r="A774" i="3"/>
  <c r="A689" i="3"/>
  <c r="A632" i="3"/>
  <c r="A571" i="3"/>
  <c r="A491" i="3"/>
  <c r="A413" i="3"/>
  <c r="A349" i="3"/>
  <c r="A299" i="3"/>
  <c r="A246" i="3"/>
  <c r="A221" i="3"/>
  <c r="A132" i="3"/>
  <c r="A29" i="3"/>
  <c r="A10" i="3"/>
  <c r="A107" i="3"/>
  <c r="A118" i="3"/>
  <c r="A93" i="3"/>
  <c r="A79" i="3"/>
  <c r="A171" i="3"/>
  <c r="A68" i="3"/>
  <c r="A157" i="3"/>
  <c r="A54" i="3"/>
  <c r="A143" i="3"/>
  <c r="A43" i="3"/>
  <c r="A3" i="10"/>
  <c r="A2" i="12"/>
  <c r="A3" i="12"/>
  <c r="A2" i="10"/>
  <c r="A4" i="12"/>
  <c r="A6" i="12"/>
  <c r="A6" i="10"/>
  <c r="A5" i="10"/>
  <c r="A5" i="12"/>
  <c r="A4" i="10"/>
  <c r="L2" i="6"/>
  <c r="M2" i="6"/>
  <c r="O31" i="12" l="1"/>
  <c r="O30" i="12"/>
  <c r="O29" i="12"/>
  <c r="O28" i="12"/>
  <c r="O27" i="12"/>
  <c r="O26" i="12"/>
  <c r="O25" i="12"/>
  <c r="O24" i="12"/>
  <c r="O23" i="12"/>
  <c r="O22" i="12"/>
  <c r="O21" i="12"/>
  <c r="O20" i="12"/>
  <c r="O19" i="12"/>
  <c r="O18" i="12"/>
  <c r="O17" i="12"/>
  <c r="O16" i="12"/>
  <c r="O15" i="12"/>
  <c r="O14" i="12"/>
  <c r="O13" i="12"/>
  <c r="O12" i="12"/>
  <c r="O11" i="12"/>
  <c r="O10" i="12"/>
  <c r="O9" i="12"/>
  <c r="O8" i="12"/>
  <c r="O7" i="12"/>
  <c r="O6" i="12"/>
  <c r="O5" i="12"/>
  <c r="O4" i="12"/>
  <c r="O3" i="12"/>
  <c r="O2" i="12"/>
  <c r="O31" i="10"/>
  <c r="O30" i="10"/>
  <c r="O29" i="10"/>
  <c r="O28" i="10"/>
  <c r="O27" i="10"/>
  <c r="O26" i="10"/>
  <c r="O25" i="10"/>
  <c r="O24" i="10"/>
  <c r="O23" i="10"/>
  <c r="O22" i="10"/>
  <c r="O21" i="10"/>
  <c r="O20" i="10"/>
  <c r="O19" i="10"/>
  <c r="O18" i="10"/>
  <c r="O17" i="10"/>
  <c r="O16" i="10"/>
  <c r="O15" i="10"/>
  <c r="O14" i="10"/>
  <c r="O13" i="10"/>
  <c r="O12" i="10"/>
  <c r="O11" i="10"/>
  <c r="O10" i="10"/>
  <c r="O9" i="10"/>
  <c r="O8" i="10"/>
  <c r="O7" i="10"/>
  <c r="O6" i="10"/>
  <c r="O5" i="10"/>
  <c r="O4" i="10"/>
  <c r="O3" i="10"/>
  <c r="O2" i="10"/>
  <c r="B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034F02-B5F8-4AD6-A473-40AB9EEC99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9D4D00E-B5FA-462B-A421-5873F4823879}" name="WorksheetConnection_OpsDashV1 (1) (1).xlsx!Table1" type="102" refreshedVersion="6" minRefreshableVersion="5">
    <extLst>
      <ext xmlns:x15="http://schemas.microsoft.com/office/spreadsheetml/2010/11/main" uri="{DE250136-89BD-433C-8126-D09CA5730AF9}">
        <x15:connection id="Table1">
          <x15:rangePr sourceName="_xlcn.WorksheetConnection_OpsDashV111.xlsxTable11"/>
        </x15:connection>
      </ext>
    </extLst>
  </connection>
  <connection id="3" xr16:uid="{312F02FC-B81E-4A9E-931C-BB63F6C95AA3}" name="WorksheetConnection_OpsDashV1 (1) (1).xlsx!Table10" type="102" refreshedVersion="6" minRefreshableVersion="5">
    <extLst>
      <ext xmlns:x15="http://schemas.microsoft.com/office/spreadsheetml/2010/11/main" uri="{DE250136-89BD-433C-8126-D09CA5730AF9}">
        <x15:connection id="Table10">
          <x15:rangePr sourceName="_xlcn.WorksheetConnection_OpsDashV111.xlsxTable101"/>
        </x15:connection>
      </ext>
    </extLst>
  </connection>
  <connection id="4" xr16:uid="{6CBCEA29-98DD-4004-BB18-CF0B54A360F1}" name="WorksheetConnection_OpsDashV1 (1) (1).xlsx!Table2" type="102" refreshedVersion="6" minRefreshableVersion="5">
    <extLst>
      <ext xmlns:x15="http://schemas.microsoft.com/office/spreadsheetml/2010/11/main" uri="{DE250136-89BD-433C-8126-D09CA5730AF9}">
        <x15:connection id="Table2">
          <x15:rangePr sourceName="_xlcn.WorksheetConnection_OpsDashV111.xlsxTable21"/>
        </x15:connection>
      </ext>
    </extLst>
  </connection>
  <connection id="5" xr16:uid="{E2B55E99-56DE-4213-A368-3EE241DD4C54}" name="WorksheetConnection_OpsDashV1 (1) (1).xlsx!Table3" type="102" refreshedVersion="6" minRefreshableVersion="5">
    <extLst>
      <ext xmlns:x15="http://schemas.microsoft.com/office/spreadsheetml/2010/11/main" uri="{DE250136-89BD-433C-8126-D09CA5730AF9}">
        <x15:connection id="Table3">
          <x15:rangePr sourceName="_xlcn.WorksheetConnection_OpsDashV111.xlsxTable31"/>
        </x15:connection>
      </ext>
    </extLst>
  </connection>
  <connection id="6" xr16:uid="{172A10DE-AF44-431A-A941-AF2EF66F2C73}" name="WorksheetConnection_OpsDashV1 (1) (1).xlsx!Table4" type="102" refreshedVersion="6" minRefreshableVersion="5">
    <extLst>
      <ext xmlns:x15="http://schemas.microsoft.com/office/spreadsheetml/2010/11/main" uri="{DE250136-89BD-433C-8126-D09CA5730AF9}">
        <x15:connection id="Table4">
          <x15:rangePr sourceName="_xlcn.WorksheetConnection_OpsDashV111.xlsxTable41"/>
        </x15:connection>
      </ext>
    </extLst>
  </connection>
  <connection id="7" xr16:uid="{37DEEAD6-CC4A-4FC7-83BE-C2429F1F6C37}" name="WorksheetConnection_OpsDashV1 (1) (1).xlsx!Table5" type="102" refreshedVersion="6" minRefreshableVersion="5">
    <extLst>
      <ext xmlns:x15="http://schemas.microsoft.com/office/spreadsheetml/2010/11/main" uri="{DE250136-89BD-433C-8126-D09CA5730AF9}">
        <x15:connection id="Table5">
          <x15:rangePr sourceName="_xlcn.WorksheetConnection_OpsDashV111.xlsxTable51"/>
        </x15:connection>
      </ext>
    </extLst>
  </connection>
  <connection id="8" xr16:uid="{2A6F17FF-4263-449D-9F51-DF3F1EBC145A}" name="WorksheetConnection_OpsDashV1 (1) (1).xlsx!Table6" type="102" refreshedVersion="6" minRefreshableVersion="5">
    <extLst>
      <ext xmlns:x15="http://schemas.microsoft.com/office/spreadsheetml/2010/11/main" uri="{DE250136-89BD-433C-8126-D09CA5730AF9}">
        <x15:connection id="Table6">
          <x15:rangePr sourceName="_xlcn.WorksheetConnection_OpsDashV111.xlsxTable61"/>
        </x15:connection>
      </ext>
    </extLst>
  </connection>
  <connection id="9" xr16:uid="{0B67F84D-B402-4E56-A761-7820E844B4BF}" name="WorksheetConnection_OpsDashV1 (1) (1).xlsx!Table7" type="102" refreshedVersion="6" minRefreshableVersion="5">
    <extLst>
      <ext xmlns:x15="http://schemas.microsoft.com/office/spreadsheetml/2010/11/main" uri="{DE250136-89BD-433C-8126-D09CA5730AF9}">
        <x15:connection id="Table7">
          <x15:rangePr sourceName="_xlcn.WorksheetConnection_OpsDashV111.xlsxTable71"/>
        </x15:connection>
      </ext>
    </extLst>
  </connection>
  <connection id="10" xr16:uid="{236C5125-53AC-44E1-9EBB-FA03E4FAAC97}" name="WorksheetConnection_OpsDashV1 (1) (1).xlsx!Table8" type="102" refreshedVersion="6" minRefreshableVersion="5">
    <extLst>
      <ext xmlns:x15="http://schemas.microsoft.com/office/spreadsheetml/2010/11/main" uri="{DE250136-89BD-433C-8126-D09CA5730AF9}">
        <x15:connection id="Table8">
          <x15:rangePr sourceName="_xlcn.WorksheetConnection_OpsDashV111.xlsxTable81"/>
        </x15:connection>
      </ext>
    </extLst>
  </connection>
  <connection id="11" xr16:uid="{16C65BBD-9AD6-4D32-AC17-AFB15CD0AE3E}" name="WorksheetConnection_OpsDashV1 (1) (1).xlsx!Table9" type="102" refreshedVersion="6" minRefreshableVersion="5">
    <extLst>
      <ext xmlns:x15="http://schemas.microsoft.com/office/spreadsheetml/2010/11/main" uri="{DE250136-89BD-433C-8126-D09CA5730AF9}">
        <x15:connection id="Table9">
          <x15:rangePr sourceName="_xlcn.WorksheetConnection_OpsDashV111.xlsxTable91"/>
        </x15:connection>
      </ext>
    </extLst>
  </connection>
</connections>
</file>

<file path=xl/sharedStrings.xml><?xml version="1.0" encoding="utf-8"?>
<sst xmlns="http://schemas.openxmlformats.org/spreadsheetml/2006/main" count="26855" uniqueCount="1896">
  <si>
    <t>2015-16</t>
  </si>
  <si>
    <t>2014-15</t>
  </si>
  <si>
    <t>Desc</t>
  </si>
  <si>
    <t>Volume</t>
  </si>
  <si>
    <t>Sales</t>
  </si>
  <si>
    <t>Year</t>
  </si>
  <si>
    <t>Month</t>
  </si>
  <si>
    <t>Month No</t>
  </si>
  <si>
    <t>Customer ID</t>
  </si>
  <si>
    <t>Country Code</t>
  </si>
  <si>
    <t>Product ID</t>
  </si>
  <si>
    <t>Sales Person</t>
  </si>
  <si>
    <t>Sector</t>
  </si>
  <si>
    <t>Dept</t>
  </si>
  <si>
    <t>Sub Dept</t>
  </si>
  <si>
    <t>Region</t>
  </si>
  <si>
    <t>Apr</t>
  </si>
  <si>
    <t>C00018</t>
  </si>
  <si>
    <t>P739405</t>
  </si>
  <si>
    <t>Brown R</t>
  </si>
  <si>
    <t>Energy</t>
  </si>
  <si>
    <t>AVT</t>
  </si>
  <si>
    <t>NthAmerica</t>
  </si>
  <si>
    <t>C00059</t>
  </si>
  <si>
    <t>P739012</t>
  </si>
  <si>
    <t>Lucy H</t>
  </si>
  <si>
    <t>Banking</t>
  </si>
  <si>
    <t>ING</t>
  </si>
  <si>
    <t>Africa</t>
  </si>
  <si>
    <t>C00051</t>
  </si>
  <si>
    <t>P739325</t>
  </si>
  <si>
    <t>Jeffry L</t>
  </si>
  <si>
    <t>Technology</t>
  </si>
  <si>
    <t>Corporate</t>
  </si>
  <si>
    <t>HPD</t>
  </si>
  <si>
    <t>AsiaPac</t>
  </si>
  <si>
    <t>Feb</t>
  </si>
  <si>
    <t>C00077</t>
  </si>
  <si>
    <t>P739596</t>
  </si>
  <si>
    <t>Kusturica E</t>
  </si>
  <si>
    <t>Oil &amp; Gas</t>
  </si>
  <si>
    <t>C00039</t>
  </si>
  <si>
    <t>P739513</t>
  </si>
  <si>
    <t>Patton G</t>
  </si>
  <si>
    <t>FOREX</t>
  </si>
  <si>
    <t>Aug</t>
  </si>
  <si>
    <t>C00044</t>
  </si>
  <si>
    <t>Fernanda B</t>
  </si>
  <si>
    <t>TVR</t>
  </si>
  <si>
    <t>Europe</t>
  </si>
  <si>
    <t>May</t>
  </si>
  <si>
    <t>C00033</t>
  </si>
  <si>
    <t>P740216</t>
  </si>
  <si>
    <t>Sarven A</t>
  </si>
  <si>
    <t>Retail</t>
  </si>
  <si>
    <t>SthAmerica</t>
  </si>
  <si>
    <t>C00023</t>
  </si>
  <si>
    <t>P739142</t>
  </si>
  <si>
    <t>Emilio C</t>
  </si>
  <si>
    <t>Mining</t>
  </si>
  <si>
    <t>Dec</t>
  </si>
  <si>
    <t>C00001</t>
  </si>
  <si>
    <t>Miller A</t>
  </si>
  <si>
    <t>Telecom</t>
  </si>
  <si>
    <t>C00032</t>
  </si>
  <si>
    <t>P739394</t>
  </si>
  <si>
    <t>Brook B</t>
  </si>
  <si>
    <t>C00057</t>
  </si>
  <si>
    <t>P740117</t>
  </si>
  <si>
    <t>Irvine E</t>
  </si>
  <si>
    <t>C00011</t>
  </si>
  <si>
    <t>Scottie D</t>
  </si>
  <si>
    <t>Equity</t>
  </si>
  <si>
    <t>C00041</t>
  </si>
  <si>
    <t>P739717</t>
  </si>
  <si>
    <t>Judy M</t>
  </si>
  <si>
    <t>Oct</t>
  </si>
  <si>
    <t>C00070</t>
  </si>
  <si>
    <t>P739514</t>
  </si>
  <si>
    <t>Ruthann C</t>
  </si>
  <si>
    <t>Healthcare</t>
  </si>
  <si>
    <t>P739741</t>
  </si>
  <si>
    <t>Nelson H</t>
  </si>
  <si>
    <t>Sep</t>
  </si>
  <si>
    <t>C00068</t>
  </si>
  <si>
    <t>Smith G</t>
  </si>
  <si>
    <t>Insurance</t>
  </si>
  <si>
    <t>P739867</t>
  </si>
  <si>
    <t>Stalin J</t>
  </si>
  <si>
    <t>C00019</t>
  </si>
  <si>
    <t>P739801</t>
  </si>
  <si>
    <t>Emiko D</t>
  </si>
  <si>
    <t>Jun</t>
  </si>
  <si>
    <t>C00012</t>
  </si>
  <si>
    <t>P739321</t>
  </si>
  <si>
    <t>Jolie A</t>
  </si>
  <si>
    <t>C00040</t>
  </si>
  <si>
    <t>P740054</t>
  </si>
  <si>
    <t>Marlowe C</t>
  </si>
  <si>
    <t>P739340</t>
  </si>
  <si>
    <t>Elwanda B</t>
  </si>
  <si>
    <t>Mar</t>
  </si>
  <si>
    <t>P739510</t>
  </si>
  <si>
    <t>Lessig L</t>
  </si>
  <si>
    <t>C00031</t>
  </si>
  <si>
    <t>P739567</t>
  </si>
  <si>
    <t>Julietta F</t>
  </si>
  <si>
    <t>P740260</t>
  </si>
  <si>
    <t>Zina Q</t>
  </si>
  <si>
    <t>C00007</t>
  </si>
  <si>
    <t>P739347</t>
  </si>
  <si>
    <t>Nero E</t>
  </si>
  <si>
    <t>C00027</t>
  </si>
  <si>
    <t>Kruger B</t>
  </si>
  <si>
    <t>P739632</t>
  </si>
  <si>
    <t>Britni F</t>
  </si>
  <si>
    <t>Jul</t>
  </si>
  <si>
    <t>P740090</t>
  </si>
  <si>
    <t>Davis B</t>
  </si>
  <si>
    <t>C00020</t>
  </si>
  <si>
    <t>P739135</t>
  </si>
  <si>
    <t>P739415</t>
  </si>
  <si>
    <t>Elinore B</t>
  </si>
  <si>
    <t>P739863</t>
  </si>
  <si>
    <t>Trena S</t>
  </si>
  <si>
    <t>Jan</t>
  </si>
  <si>
    <t>C00004</t>
  </si>
  <si>
    <t>Nash J</t>
  </si>
  <si>
    <t>C00021</t>
  </si>
  <si>
    <t>P740243</t>
  </si>
  <si>
    <t>Margeret C</t>
  </si>
  <si>
    <t>C00029</t>
  </si>
  <si>
    <t>Hal C</t>
  </si>
  <si>
    <t>C00047</t>
  </si>
  <si>
    <t>P739351</t>
  </si>
  <si>
    <t>Eleonore R</t>
  </si>
  <si>
    <t>C00080</t>
  </si>
  <si>
    <t>P739157</t>
  </si>
  <si>
    <t>Midler B</t>
  </si>
  <si>
    <t>P739005</t>
  </si>
  <si>
    <t>Tonia D</t>
  </si>
  <si>
    <t>Nov</t>
  </si>
  <si>
    <t>C00061</t>
  </si>
  <si>
    <t>P739328</t>
  </si>
  <si>
    <t>Sade T</t>
  </si>
  <si>
    <t>C00069</t>
  </si>
  <si>
    <t>Riley T</t>
  </si>
  <si>
    <t>C00034</t>
  </si>
  <si>
    <t>P740144</t>
  </si>
  <si>
    <t>Frostrup M</t>
  </si>
  <si>
    <t>P740146</t>
  </si>
  <si>
    <t>Postel J</t>
  </si>
  <si>
    <t>P739260</t>
  </si>
  <si>
    <t>Krystina Y</t>
  </si>
  <si>
    <t>C00071</t>
  </si>
  <si>
    <t>P739886</t>
  </si>
  <si>
    <t>Michelle R</t>
  </si>
  <si>
    <t>C00046</t>
  </si>
  <si>
    <t>P739050</t>
  </si>
  <si>
    <t>Kerry J</t>
  </si>
  <si>
    <t>C00024</t>
  </si>
  <si>
    <t>P739493</t>
  </si>
  <si>
    <t>Stephany K</t>
  </si>
  <si>
    <t>C00073</t>
  </si>
  <si>
    <t>P739938</t>
  </si>
  <si>
    <t>Lurlene U</t>
  </si>
  <si>
    <t>P739372</t>
  </si>
  <si>
    <t>Spolsky J</t>
  </si>
  <si>
    <t>P739182</t>
  </si>
  <si>
    <t>Meri M</t>
  </si>
  <si>
    <t>C00072</t>
  </si>
  <si>
    <t>P739541</t>
  </si>
  <si>
    <t>Lisabeth D</t>
  </si>
  <si>
    <t>P739576</t>
  </si>
  <si>
    <t>Tori R</t>
  </si>
  <si>
    <t>P739265</t>
  </si>
  <si>
    <t>Oliver S</t>
  </si>
  <si>
    <t>Caitlin E</t>
  </si>
  <si>
    <t>P739442</t>
  </si>
  <si>
    <t>Marie L</t>
  </si>
  <si>
    <t>C00055</t>
  </si>
  <si>
    <t>P739479</t>
  </si>
  <si>
    <t>Ruthe J</t>
  </si>
  <si>
    <t>C00074</t>
  </si>
  <si>
    <t>P739616</t>
  </si>
  <si>
    <t>Kurti N</t>
  </si>
  <si>
    <t>P739958</t>
  </si>
  <si>
    <t>Marcus A</t>
  </si>
  <si>
    <t>C00050</t>
  </si>
  <si>
    <t>P740060</t>
  </si>
  <si>
    <t>Lorita B</t>
  </si>
  <si>
    <t>C00060</t>
  </si>
  <si>
    <t>P739556</t>
  </si>
  <si>
    <t>Carleen M</t>
  </si>
  <si>
    <t>Kruth E</t>
  </si>
  <si>
    <t>C00062</t>
  </si>
  <si>
    <t>P740251</t>
  </si>
  <si>
    <t>Karan H</t>
  </si>
  <si>
    <t>Milosz C</t>
  </si>
  <si>
    <t>C00002</t>
  </si>
  <si>
    <t>P739477</t>
  </si>
  <si>
    <t>Florencia G</t>
  </si>
  <si>
    <t>C00042</t>
  </si>
  <si>
    <t>P739704</t>
  </si>
  <si>
    <t>Dauten D</t>
  </si>
  <si>
    <t>P739750</t>
  </si>
  <si>
    <t>Junko B</t>
  </si>
  <si>
    <t>P739360</t>
  </si>
  <si>
    <t>Dee J</t>
  </si>
  <si>
    <t>C00005</t>
  </si>
  <si>
    <t>P739765</t>
  </si>
  <si>
    <t>Raymon R</t>
  </si>
  <si>
    <t>P739152</t>
  </si>
  <si>
    <t>Seldes G</t>
  </si>
  <si>
    <t>C00058</t>
  </si>
  <si>
    <t>P739762</t>
  </si>
  <si>
    <t>Stephine H</t>
  </si>
  <si>
    <t>P739782</t>
  </si>
  <si>
    <t>Tyger F</t>
  </si>
  <si>
    <t>C00036</t>
  </si>
  <si>
    <t>P739090</t>
  </si>
  <si>
    <t>Alexis M</t>
  </si>
  <si>
    <t>C00010</t>
  </si>
  <si>
    <t>P740235</t>
  </si>
  <si>
    <t>Booth W</t>
  </si>
  <si>
    <t>Carolin M</t>
  </si>
  <si>
    <t>C00022</t>
  </si>
  <si>
    <t>P739011</t>
  </si>
  <si>
    <t>P739410</t>
  </si>
  <si>
    <t>Alejandro H</t>
  </si>
  <si>
    <t>P739878</t>
  </si>
  <si>
    <t>Loris D</t>
  </si>
  <si>
    <t>P740034</t>
  </si>
  <si>
    <t>Britt S</t>
  </si>
  <si>
    <t>P740218</t>
  </si>
  <si>
    <t>Newton J</t>
  </si>
  <si>
    <t>Lashunda C</t>
  </si>
  <si>
    <t>Kayleen S</t>
  </si>
  <si>
    <t>C00015</t>
  </si>
  <si>
    <t>P739772</t>
  </si>
  <si>
    <t>C00025</t>
  </si>
  <si>
    <t>P739822</t>
  </si>
  <si>
    <t>Pascal B</t>
  </si>
  <si>
    <t>P739079</t>
  </si>
  <si>
    <t>P739317</t>
  </si>
  <si>
    <t>Dawkins R</t>
  </si>
  <si>
    <t>P739515</t>
  </si>
  <si>
    <t>Emile S</t>
  </si>
  <si>
    <t>P739794</t>
  </si>
  <si>
    <t>Marg W</t>
  </si>
  <si>
    <t>C00067</t>
  </si>
  <si>
    <t>P739932</t>
  </si>
  <si>
    <t>Frank M</t>
  </si>
  <si>
    <t>P739385</t>
  </si>
  <si>
    <t>P739642</t>
  </si>
  <si>
    <t>P739899</t>
  </si>
  <si>
    <t>Santina B</t>
  </si>
  <si>
    <t>Milne A</t>
  </si>
  <si>
    <t>P739257</t>
  </si>
  <si>
    <t>Helen M</t>
  </si>
  <si>
    <t>C00078</t>
  </si>
  <si>
    <t>P739003</t>
  </si>
  <si>
    <t>Todd N</t>
  </si>
  <si>
    <t>P740177</t>
  </si>
  <si>
    <t>C00063</t>
  </si>
  <si>
    <t>P739174</t>
  </si>
  <si>
    <t>Myrl H</t>
  </si>
  <si>
    <t>C00017</t>
  </si>
  <si>
    <t>P739590</t>
  </si>
  <si>
    <t>Delsie S</t>
  </si>
  <si>
    <t>P739666</t>
  </si>
  <si>
    <t>Albertine S</t>
  </si>
  <si>
    <t>P739859</t>
  </si>
  <si>
    <t>Lela F</t>
  </si>
  <si>
    <t>C00037</t>
  </si>
  <si>
    <t>P739194</t>
  </si>
  <si>
    <t>Violeta H</t>
  </si>
  <si>
    <t>C00075</t>
  </si>
  <si>
    <t>P740041</t>
  </si>
  <si>
    <t>Patrick S</t>
  </si>
  <si>
    <t>P740075</t>
  </si>
  <si>
    <t>Susy N</t>
  </si>
  <si>
    <t>P740156</t>
  </si>
  <si>
    <t>Degas E</t>
  </si>
  <si>
    <t>P739981</t>
  </si>
  <si>
    <t>Mann T</t>
  </si>
  <si>
    <t>C00003</t>
  </si>
  <si>
    <t>P739332</t>
  </si>
  <si>
    <t>Mollie R</t>
  </si>
  <si>
    <t>P739723</t>
  </si>
  <si>
    <t>Reich W</t>
  </si>
  <si>
    <t>C00006</t>
  </si>
  <si>
    <t>P739620</t>
  </si>
  <si>
    <t>Frank A</t>
  </si>
  <si>
    <t>P739622</t>
  </si>
  <si>
    <t>C00048</t>
  </si>
  <si>
    <t>P739448</t>
  </si>
  <si>
    <t>Gwenda A</t>
  </si>
  <si>
    <t>Samara T</t>
  </si>
  <si>
    <t>P739897</t>
  </si>
  <si>
    <t>P739539</t>
  </si>
  <si>
    <t>Shan R</t>
  </si>
  <si>
    <t>P739064</t>
  </si>
  <si>
    <t>Korey R</t>
  </si>
  <si>
    <t>P740147</t>
  </si>
  <si>
    <t>C00049</t>
  </si>
  <si>
    <t>P739999</t>
  </si>
  <si>
    <t>Welch J</t>
  </si>
  <si>
    <t>P739767</t>
  </si>
  <si>
    <t>Camille V</t>
  </si>
  <si>
    <t>P739065</t>
  </si>
  <si>
    <t>Farah G</t>
  </si>
  <si>
    <t>Edris S</t>
  </si>
  <si>
    <t>P739305</t>
  </si>
  <si>
    <t>West M</t>
  </si>
  <si>
    <t>Joel S</t>
  </si>
  <si>
    <t>Melisa W</t>
  </si>
  <si>
    <t>P739768</t>
  </si>
  <si>
    <t>Schneier B</t>
  </si>
  <si>
    <t>P739316</t>
  </si>
  <si>
    <t>Duane S</t>
  </si>
  <si>
    <t>P739246</t>
  </si>
  <si>
    <t>C00065</t>
  </si>
  <si>
    <t>P740240</t>
  </si>
  <si>
    <t>P740187</t>
  </si>
  <si>
    <t>Lernoux P</t>
  </si>
  <si>
    <t>P739235</t>
  </si>
  <si>
    <t>Aracelis J</t>
  </si>
  <si>
    <t>P739579</t>
  </si>
  <si>
    <t>Lecia B</t>
  </si>
  <si>
    <t>C00052</t>
  </si>
  <si>
    <t>P739574</t>
  </si>
  <si>
    <t>C00030</t>
  </si>
  <si>
    <t>P739685</t>
  </si>
  <si>
    <t>Debbi W</t>
  </si>
  <si>
    <t>C00043</t>
  </si>
  <si>
    <t>P739178</t>
  </si>
  <si>
    <t>Franzen J</t>
  </si>
  <si>
    <t>P739228</t>
  </si>
  <si>
    <t>Marcos E</t>
  </si>
  <si>
    <t>P739948</t>
  </si>
  <si>
    <t>Maximo B</t>
  </si>
  <si>
    <t>C00064</t>
  </si>
  <si>
    <t>Annabell J</t>
  </si>
  <si>
    <t>C00028</t>
  </si>
  <si>
    <t>P739551</t>
  </si>
  <si>
    <t>P739605</t>
  </si>
  <si>
    <t>Virgilio R</t>
  </si>
  <si>
    <t>Rimbaud A</t>
  </si>
  <si>
    <t>P739737</t>
  </si>
  <si>
    <t>Mill J</t>
  </si>
  <si>
    <t>P739988</t>
  </si>
  <si>
    <t>Kudlow L</t>
  </si>
  <si>
    <t>P739104</t>
  </si>
  <si>
    <t>Milo L</t>
  </si>
  <si>
    <t>P739497</t>
  </si>
  <si>
    <t>Walton W</t>
  </si>
  <si>
    <t>P739138</t>
  </si>
  <si>
    <t>Coral L</t>
  </si>
  <si>
    <t>C00076</t>
  </si>
  <si>
    <t>P740052</t>
  </si>
  <si>
    <t>P739645</t>
  </si>
  <si>
    <t>Khan H</t>
  </si>
  <si>
    <t>P740007</t>
  </si>
  <si>
    <t>Schaar J</t>
  </si>
  <si>
    <t>Terresa M</t>
  </si>
  <si>
    <t>P739787</t>
  </si>
  <si>
    <t>Dwayne M</t>
  </si>
  <si>
    <t>P739703</t>
  </si>
  <si>
    <t>Stanton E</t>
  </si>
  <si>
    <t>Melba J</t>
  </si>
  <si>
    <t>Anna S</t>
  </si>
  <si>
    <t>P739068</t>
  </si>
  <si>
    <t>Debs E</t>
  </si>
  <si>
    <t>C00053</t>
  </si>
  <si>
    <t>P739014</t>
  </si>
  <si>
    <t>P739865</t>
  </si>
  <si>
    <t>Neruda P</t>
  </si>
  <si>
    <t>P739686</t>
  </si>
  <si>
    <t>Angeles S</t>
  </si>
  <si>
    <t>P739874</t>
  </si>
  <si>
    <t>P740134</t>
  </si>
  <si>
    <t>Agustina M</t>
  </si>
  <si>
    <t>P739120</t>
  </si>
  <si>
    <t>P739683</t>
  </si>
  <si>
    <t>Kristopher H</t>
  </si>
  <si>
    <t>P739858</t>
  </si>
  <si>
    <t>Leverson A</t>
  </si>
  <si>
    <t>P739454</t>
  </si>
  <si>
    <t>Newhart B</t>
  </si>
  <si>
    <t>P739455</t>
  </si>
  <si>
    <t>Fatimah C</t>
  </si>
  <si>
    <t>P739165</t>
  </si>
  <si>
    <t>Friedman M</t>
  </si>
  <si>
    <t>Stephany G</t>
  </si>
  <si>
    <t>P740022</t>
  </si>
  <si>
    <t>Seagal S</t>
  </si>
  <si>
    <t>P739891</t>
  </si>
  <si>
    <t>Sherri B</t>
  </si>
  <si>
    <t>Jong E</t>
  </si>
  <si>
    <t>P740059</t>
  </si>
  <si>
    <t>Abbey D</t>
  </si>
  <si>
    <t>C00013</t>
  </si>
  <si>
    <t>P739770</t>
  </si>
  <si>
    <t>Sawyer D</t>
  </si>
  <si>
    <t>Claude D</t>
  </si>
  <si>
    <t>P740141</t>
  </si>
  <si>
    <t>Raleigh S</t>
  </si>
  <si>
    <t>Paul R</t>
  </si>
  <si>
    <t>Jones J</t>
  </si>
  <si>
    <t>C00054</t>
  </si>
  <si>
    <t>P739407</t>
  </si>
  <si>
    <t>Bolívar S</t>
  </si>
  <si>
    <t>P740257</t>
  </si>
  <si>
    <t>Davis M</t>
  </si>
  <si>
    <t>P739611</t>
  </si>
  <si>
    <t>Nash T</t>
  </si>
  <si>
    <t>P739376</t>
  </si>
  <si>
    <t>Jae H</t>
  </si>
  <si>
    <t>P739490</t>
  </si>
  <si>
    <t>Joplin J</t>
  </si>
  <si>
    <t>C00035</t>
  </si>
  <si>
    <t>P739066</t>
  </si>
  <si>
    <t>Jammie T</t>
  </si>
  <si>
    <t>P739033</t>
  </si>
  <si>
    <t>C00026</t>
  </si>
  <si>
    <t>P739555</t>
  </si>
  <si>
    <t>Lupe W</t>
  </si>
  <si>
    <t>P739259</t>
  </si>
  <si>
    <t>White T</t>
  </si>
  <si>
    <t>P739210</t>
  </si>
  <si>
    <t>Santa G</t>
  </si>
  <si>
    <t>P739559</t>
  </si>
  <si>
    <t>P739283</t>
  </si>
  <si>
    <t>Viola T</t>
  </si>
  <si>
    <t>P739086</t>
  </si>
  <si>
    <t>Joseph C</t>
  </si>
  <si>
    <t>P739096</t>
  </si>
  <si>
    <t>Florence R</t>
  </si>
  <si>
    <t>C00014</t>
  </si>
  <si>
    <t>P739480</t>
  </si>
  <si>
    <t>P739916</t>
  </si>
  <si>
    <t>Gregoria A</t>
  </si>
  <si>
    <t>P739073</t>
  </si>
  <si>
    <t>P739563</t>
  </si>
  <si>
    <t>Spinoza B</t>
  </si>
  <si>
    <t>Melony K</t>
  </si>
  <si>
    <t>P739531</t>
  </si>
  <si>
    <t>Ethel R</t>
  </si>
  <si>
    <t>P740042</t>
  </si>
  <si>
    <t>Daysi G</t>
  </si>
  <si>
    <t>P740212</t>
  </si>
  <si>
    <t>Friedman N</t>
  </si>
  <si>
    <t>P739365</t>
  </si>
  <si>
    <t>P739249</t>
  </si>
  <si>
    <t>P739781</t>
  </si>
  <si>
    <t>Reisman G</t>
  </si>
  <si>
    <t>P740113</t>
  </si>
  <si>
    <t>Bowles P</t>
  </si>
  <si>
    <t>P739229</t>
  </si>
  <si>
    <t>Boswell J</t>
  </si>
  <si>
    <t>P739397</t>
  </si>
  <si>
    <t>Eva P</t>
  </si>
  <si>
    <t>C00045</t>
  </si>
  <si>
    <t>Katy G</t>
  </si>
  <si>
    <t>P739812</t>
  </si>
  <si>
    <t>Lynsey F</t>
  </si>
  <si>
    <t>P739715</t>
  </si>
  <si>
    <t>Tierra C</t>
  </si>
  <si>
    <t>P739834</t>
  </si>
  <si>
    <t>Hwa F</t>
  </si>
  <si>
    <t>P739727</t>
  </si>
  <si>
    <t>Truth S</t>
  </si>
  <si>
    <t>P739020</t>
  </si>
  <si>
    <t>Andera M</t>
  </si>
  <si>
    <t>C00016</t>
  </si>
  <si>
    <t>P739553</t>
  </si>
  <si>
    <t>Ramirez M</t>
  </si>
  <si>
    <t>P739643</t>
  </si>
  <si>
    <t>Elissa L</t>
  </si>
  <si>
    <t>P739314</t>
  </si>
  <si>
    <t>P740102</t>
  </si>
  <si>
    <t>P739902</t>
  </si>
  <si>
    <t>Paul V</t>
  </si>
  <si>
    <t>P739338</t>
  </si>
  <si>
    <t>P739931</t>
  </si>
  <si>
    <t>P739506</t>
  </si>
  <si>
    <t>Kayleigh A</t>
  </si>
  <si>
    <t>P739444</t>
  </si>
  <si>
    <t>Veronika V</t>
  </si>
  <si>
    <t>Whittier J</t>
  </si>
  <si>
    <t>P739391</t>
  </si>
  <si>
    <t>P739881</t>
  </si>
  <si>
    <t>Loraine H</t>
  </si>
  <si>
    <t>P739300</t>
  </si>
  <si>
    <t>Noel B</t>
  </si>
  <si>
    <t>P739071</t>
  </si>
  <si>
    <t>P739040</t>
  </si>
  <si>
    <t>Tweed W</t>
  </si>
  <si>
    <t>P739589</t>
  </si>
  <si>
    <t>Bonhoeffer D</t>
  </si>
  <si>
    <t>P739185</t>
  </si>
  <si>
    <t>Mitchell J</t>
  </si>
  <si>
    <t>P739808</t>
  </si>
  <si>
    <t>P739850</t>
  </si>
  <si>
    <t>Fredrick B</t>
  </si>
  <si>
    <t>Palin M</t>
  </si>
  <si>
    <t>P739175</t>
  </si>
  <si>
    <t>P740031</t>
  </si>
  <si>
    <t>P739629</t>
  </si>
  <si>
    <t>Khan G</t>
  </si>
  <si>
    <t>P739993</t>
  </si>
  <si>
    <t>P739763</t>
  </si>
  <si>
    <t>P739395</t>
  </si>
  <si>
    <t>Twain M</t>
  </si>
  <si>
    <t>P739494</t>
  </si>
  <si>
    <t>Pater W</t>
  </si>
  <si>
    <t>P739449</t>
  </si>
  <si>
    <t>Armandina S</t>
  </si>
  <si>
    <t>P740186</t>
  </si>
  <si>
    <t>Box G</t>
  </si>
  <si>
    <t>P739971</t>
  </si>
  <si>
    <t>Wells H</t>
  </si>
  <si>
    <t>P739536</t>
  </si>
  <si>
    <t>Bombeck E</t>
  </si>
  <si>
    <t>P740206</t>
  </si>
  <si>
    <t>Donald R</t>
  </si>
  <si>
    <t>P739860</t>
  </si>
  <si>
    <t>Pasteur L</t>
  </si>
  <si>
    <t>P739438</t>
  </si>
  <si>
    <t>P740159</t>
  </si>
  <si>
    <t>P739474</t>
  </si>
  <si>
    <t>Sherly P</t>
  </si>
  <si>
    <t>P739181</t>
  </si>
  <si>
    <t>P739381</t>
  </si>
  <si>
    <t>Whitehead A</t>
  </si>
  <si>
    <t>P740143</t>
  </si>
  <si>
    <t>Rees N</t>
  </si>
  <si>
    <t>P739176</t>
  </si>
  <si>
    <t>P739166</t>
  </si>
  <si>
    <t>C00008</t>
  </si>
  <si>
    <t>P739502</t>
  </si>
  <si>
    <t>Bev E</t>
  </si>
  <si>
    <t>C00066</t>
  </si>
  <si>
    <t>P739420</t>
  </si>
  <si>
    <t>Jonson B</t>
  </si>
  <si>
    <t>P740039</t>
  </si>
  <si>
    <t>Merrick J</t>
  </si>
  <si>
    <t>P739729</t>
  </si>
  <si>
    <t>Aleida M</t>
  </si>
  <si>
    <t>P739498</t>
  </si>
  <si>
    <t>P739802</t>
  </si>
  <si>
    <t>P739349</t>
  </si>
  <si>
    <t>Eli T</t>
  </si>
  <si>
    <t>P740063</t>
  </si>
  <si>
    <t>Nicolas D</t>
  </si>
  <si>
    <t>P739519</t>
  </si>
  <si>
    <t>Hannity S</t>
  </si>
  <si>
    <t>P740105</t>
  </si>
  <si>
    <t>Laveta O</t>
  </si>
  <si>
    <t>P739287</t>
  </si>
  <si>
    <t>Miller W</t>
  </si>
  <si>
    <t>P739648</t>
  </si>
  <si>
    <t>Keynes J</t>
  </si>
  <si>
    <t>P739898</t>
  </si>
  <si>
    <t>White A</t>
  </si>
  <si>
    <t>P739169</t>
  </si>
  <si>
    <t>P739649</t>
  </si>
  <si>
    <t>Quiana O</t>
  </si>
  <si>
    <t>C00056</t>
  </si>
  <si>
    <t>P739186</t>
  </si>
  <si>
    <t>P739499</t>
  </si>
  <si>
    <t>Trotsky L</t>
  </si>
  <si>
    <t>P739913</t>
  </si>
  <si>
    <t>P739009</t>
  </si>
  <si>
    <t>Pamula B</t>
  </si>
  <si>
    <t>P739318</t>
  </si>
  <si>
    <t>P739740</t>
  </si>
  <si>
    <t>P740263</t>
  </si>
  <si>
    <t>Thao R</t>
  </si>
  <si>
    <t>P740168</t>
  </si>
  <si>
    <t>Ip R</t>
  </si>
  <si>
    <t>P740174</t>
  </si>
  <si>
    <t>Mercury F</t>
  </si>
  <si>
    <t>P740185</t>
  </si>
  <si>
    <t>Tutu D</t>
  </si>
  <si>
    <t>P740013</t>
  </si>
  <si>
    <t>P739944</t>
  </si>
  <si>
    <t>Parton D</t>
  </si>
  <si>
    <t>P739636</t>
  </si>
  <si>
    <t>Fran B</t>
  </si>
  <si>
    <t>P740068</t>
  </si>
  <si>
    <t>Chanell D</t>
  </si>
  <si>
    <t>P740093</t>
  </si>
  <si>
    <t>Donn A</t>
  </si>
  <si>
    <t>P739373</t>
  </si>
  <si>
    <t>Inge W</t>
  </si>
  <si>
    <t>C00009</t>
  </si>
  <si>
    <t>P739461</t>
  </si>
  <si>
    <t>Leo S</t>
  </si>
  <si>
    <t>P739609</t>
  </si>
  <si>
    <t>Savitri D</t>
  </si>
  <si>
    <t>P739251</t>
  </si>
  <si>
    <t>Ingersoll R</t>
  </si>
  <si>
    <t>P739026</t>
  </si>
  <si>
    <t>P739600</t>
  </si>
  <si>
    <t>P740124</t>
  </si>
  <si>
    <t>P739930</t>
  </si>
  <si>
    <t>Schröder G</t>
  </si>
  <si>
    <t>Enid H</t>
  </si>
  <si>
    <t>P739617</t>
  </si>
  <si>
    <t>P739062</t>
  </si>
  <si>
    <t>Schlüter P</t>
  </si>
  <si>
    <t>P739658</t>
  </si>
  <si>
    <t>C00079</t>
  </si>
  <si>
    <t>P739668</t>
  </si>
  <si>
    <t>Kerry T</t>
  </si>
  <si>
    <t>P739974</t>
  </si>
  <si>
    <t>Connie B</t>
  </si>
  <si>
    <t>P740069</t>
  </si>
  <si>
    <t>Zoila B</t>
  </si>
  <si>
    <t>P740005</t>
  </si>
  <si>
    <t>Mara C</t>
  </si>
  <si>
    <t>P739015</t>
  </si>
  <si>
    <t>Boone L</t>
  </si>
  <si>
    <t>P739725</t>
  </si>
  <si>
    <t>P739267</t>
  </si>
  <si>
    <t>P739495</t>
  </si>
  <si>
    <t>P739320</t>
  </si>
  <si>
    <t>Miller R</t>
  </si>
  <si>
    <t>P740109</t>
  </si>
  <si>
    <t>White R</t>
  </si>
  <si>
    <t>P739788</t>
  </si>
  <si>
    <t>P739334</t>
  </si>
  <si>
    <t>Gisela S</t>
  </si>
  <si>
    <t>P739709</t>
  </si>
  <si>
    <t>P739285</t>
  </si>
  <si>
    <t>P739330</t>
  </si>
  <si>
    <t>Yulanda H</t>
  </si>
  <si>
    <t>Freeman J</t>
  </si>
  <si>
    <t>P739374</t>
  </si>
  <si>
    <t>Carolann T</t>
  </si>
  <si>
    <t>P739894</t>
  </si>
  <si>
    <t>Khomeini R</t>
  </si>
  <si>
    <t>P739731</t>
  </si>
  <si>
    <t>P740248</t>
  </si>
  <si>
    <t>Nicks S</t>
  </si>
  <si>
    <t>P739637</t>
  </si>
  <si>
    <t>Stallman R</t>
  </si>
  <si>
    <t>P740188</t>
  </si>
  <si>
    <t>Monica S</t>
  </si>
  <si>
    <t>P739242</t>
  </si>
  <si>
    <t>Minow N</t>
  </si>
  <si>
    <t>P739524</t>
  </si>
  <si>
    <t>Isabelle C</t>
  </si>
  <si>
    <t>Kesey K</t>
  </si>
  <si>
    <t>P739077</t>
  </si>
  <si>
    <t>P739356</t>
  </si>
  <si>
    <t>P740047</t>
  </si>
  <si>
    <t>Seigle L</t>
  </si>
  <si>
    <t>P739027</t>
  </si>
  <si>
    <t>Dean J</t>
  </si>
  <si>
    <t>P740033</t>
  </si>
  <si>
    <t>Paterson I</t>
  </si>
  <si>
    <t>P739076</t>
  </si>
  <si>
    <t>Johnson Z</t>
  </si>
  <si>
    <t>Day C</t>
  </si>
  <si>
    <t>P739119</t>
  </si>
  <si>
    <t>P739411</t>
  </si>
  <si>
    <t>Friedman K</t>
  </si>
  <si>
    <t>P739266</t>
  </si>
  <si>
    <t>Stein G</t>
  </si>
  <si>
    <t>P739561</t>
  </si>
  <si>
    <t>P739965</t>
  </si>
  <si>
    <t>Maye D</t>
  </si>
  <si>
    <t>P739500</t>
  </si>
  <si>
    <t>P739458</t>
  </si>
  <si>
    <t>P739323</t>
  </si>
  <si>
    <t>Hart O</t>
  </si>
  <si>
    <t>P740032</t>
  </si>
  <si>
    <t>P739959</t>
  </si>
  <si>
    <t>Vonda F</t>
  </si>
  <si>
    <t>P740057</t>
  </si>
  <si>
    <t>Alycia P</t>
  </si>
  <si>
    <t>P739341</t>
  </si>
  <si>
    <t>Veda B</t>
  </si>
  <si>
    <t>P739074</t>
  </si>
  <si>
    <t>Wilder T</t>
  </si>
  <si>
    <t>P739295</t>
  </si>
  <si>
    <t>Isaac T</t>
  </si>
  <si>
    <t>P739602</t>
  </si>
  <si>
    <t>P739573</t>
  </si>
  <si>
    <t>P739547</t>
  </si>
  <si>
    <t>P739093</t>
  </si>
  <si>
    <t>Arthur H</t>
  </si>
  <si>
    <t>P739546</t>
  </si>
  <si>
    <t>P739307</t>
  </si>
  <si>
    <t>Tegan C</t>
  </si>
  <si>
    <t>P739819</t>
  </si>
  <si>
    <t>Bowen E</t>
  </si>
  <si>
    <t>P739771</t>
  </si>
  <si>
    <t>Riva P</t>
  </si>
  <si>
    <t>Leung G</t>
  </si>
  <si>
    <t>P740229</t>
  </si>
  <si>
    <t>Tiffiny H</t>
  </si>
  <si>
    <t>P739496</t>
  </si>
  <si>
    <t>P739826</t>
  </si>
  <si>
    <t>Lea J</t>
  </si>
  <si>
    <t>P739105</t>
  </si>
  <si>
    <t>Mara R</t>
  </si>
  <si>
    <t>P739705</t>
  </si>
  <si>
    <t>Emery R</t>
  </si>
  <si>
    <t>Dayan M</t>
  </si>
  <si>
    <t>Elsa C</t>
  </si>
  <si>
    <t>C00038</t>
  </si>
  <si>
    <t>P739954</t>
  </si>
  <si>
    <t>Franklin B</t>
  </si>
  <si>
    <t>P739757</t>
  </si>
  <si>
    <t>P739815</t>
  </si>
  <si>
    <t>P739691</t>
  </si>
  <si>
    <t>Steffanie T</t>
  </si>
  <si>
    <t>P739887</t>
  </si>
  <si>
    <t>P739680</t>
  </si>
  <si>
    <t>Sterling B</t>
  </si>
  <si>
    <t>P739758</t>
  </si>
  <si>
    <t>P739399</t>
  </si>
  <si>
    <t>Assunta S</t>
  </si>
  <si>
    <t>P739824</t>
  </si>
  <si>
    <t>P740259</t>
  </si>
  <si>
    <t>Stevenson A</t>
  </si>
  <si>
    <t>Trollope A</t>
  </si>
  <si>
    <t>P739205</t>
  </si>
  <si>
    <t>P740036</t>
  </si>
  <si>
    <t>P739883</t>
  </si>
  <si>
    <t>P739425</t>
  </si>
  <si>
    <t>P739855</t>
  </si>
  <si>
    <t>Margera B</t>
  </si>
  <si>
    <t>P739017</t>
  </si>
  <si>
    <t>P739358</t>
  </si>
  <si>
    <t>Franks T</t>
  </si>
  <si>
    <t>P739254</t>
  </si>
  <si>
    <t>Rice C</t>
  </si>
  <si>
    <t>P739462</t>
  </si>
  <si>
    <t>Jacob A</t>
  </si>
  <si>
    <t>P739972</t>
  </si>
  <si>
    <t>Reagan R</t>
  </si>
  <si>
    <t>P739058</t>
  </si>
  <si>
    <t>P740026</t>
  </si>
  <si>
    <t>P739472</t>
  </si>
  <si>
    <t>Paul A</t>
  </si>
  <si>
    <t>P740082</t>
  </si>
  <si>
    <t>Trump D</t>
  </si>
  <si>
    <t>Harrison G</t>
  </si>
  <si>
    <t>P740207</t>
  </si>
  <si>
    <t>P739043</t>
  </si>
  <si>
    <t>P739724</t>
  </si>
  <si>
    <t>Wally L</t>
  </si>
  <si>
    <t>P740120</t>
  </si>
  <si>
    <t>Efrain C</t>
  </si>
  <si>
    <t>Jamel W</t>
  </si>
  <si>
    <t>P739537</t>
  </si>
  <si>
    <t>P739203</t>
  </si>
  <si>
    <t>Lewis J</t>
  </si>
  <si>
    <t>P739492</t>
  </si>
  <si>
    <t>Steinbeck J</t>
  </si>
  <si>
    <t>Thi M</t>
  </si>
  <si>
    <t>Palme O</t>
  </si>
  <si>
    <t>P739463</t>
  </si>
  <si>
    <t>P739207</t>
  </si>
  <si>
    <t>Kulongoski T</t>
  </si>
  <si>
    <t>P739198</t>
  </si>
  <si>
    <t>Weil S</t>
  </si>
  <si>
    <t>P740028</t>
  </si>
  <si>
    <t>Botha P</t>
  </si>
  <si>
    <t>P739673</t>
  </si>
  <si>
    <t>P739141</t>
  </si>
  <si>
    <t>Dorris B</t>
  </si>
  <si>
    <t>P739828</t>
  </si>
  <si>
    <t>Spielb S</t>
  </si>
  <si>
    <t>P739953</t>
  </si>
  <si>
    <t>Bea B</t>
  </si>
  <si>
    <t>P739263</t>
  </si>
  <si>
    <t>Delpha H</t>
  </si>
  <si>
    <t>Sellers P</t>
  </si>
  <si>
    <t>P739147</t>
  </si>
  <si>
    <t>P739106</t>
  </si>
  <si>
    <t>Ransome A</t>
  </si>
  <si>
    <t>Kareen S</t>
  </si>
  <si>
    <t>P740008</t>
  </si>
  <si>
    <t>Bowles C</t>
  </si>
  <si>
    <t>P740046</t>
  </si>
  <si>
    <t>Shawanna B</t>
  </si>
  <si>
    <t>P740055</t>
  </si>
  <si>
    <t>Phebe B</t>
  </si>
  <si>
    <t>P739063</t>
  </si>
  <si>
    <t>Vanessa M</t>
  </si>
  <si>
    <t>P739761</t>
  </si>
  <si>
    <t>de B</t>
  </si>
  <si>
    <t>Mansfield K</t>
  </si>
  <si>
    <t>P739742</t>
  </si>
  <si>
    <t>P740012</t>
  </si>
  <si>
    <t>P739402</t>
  </si>
  <si>
    <t>Ranke L</t>
  </si>
  <si>
    <t>P739946</t>
  </si>
  <si>
    <t>P739646</t>
  </si>
  <si>
    <t>Dean H</t>
  </si>
  <si>
    <t>Garfield O</t>
  </si>
  <si>
    <t>P739734</t>
  </si>
  <si>
    <t>P739952</t>
  </si>
  <si>
    <t>Reeve C</t>
  </si>
  <si>
    <t>P740081</t>
  </si>
  <si>
    <t>P739779</t>
  </si>
  <si>
    <t>Marie A</t>
  </si>
  <si>
    <t>Hilton O</t>
  </si>
  <si>
    <t>P740027</t>
  </si>
  <si>
    <t>P740213</t>
  </si>
  <si>
    <t>Kurtz K</t>
  </si>
  <si>
    <t>P739754</t>
  </si>
  <si>
    <t>Roslyn B</t>
  </si>
  <si>
    <t>Corrine C</t>
  </si>
  <si>
    <t>P739359</t>
  </si>
  <si>
    <t>Hašek J</t>
  </si>
  <si>
    <t>Sherril G</t>
  </si>
  <si>
    <t>P739708</t>
  </si>
  <si>
    <t>Stein H</t>
  </si>
  <si>
    <t>Ishihara S</t>
  </si>
  <si>
    <t>P739248</t>
  </si>
  <si>
    <t>Harold I</t>
  </si>
  <si>
    <t>P740167</t>
  </si>
  <si>
    <t>Reed T</t>
  </si>
  <si>
    <t>P739419</t>
  </si>
  <si>
    <t>P739258</t>
  </si>
  <si>
    <t>James R</t>
  </si>
  <si>
    <t>Reid H</t>
  </si>
  <si>
    <t>P740072</t>
  </si>
  <si>
    <t>P740253</t>
  </si>
  <si>
    <t>Czar N</t>
  </si>
  <si>
    <t>P739542</t>
  </si>
  <si>
    <t>Reagan N</t>
  </si>
  <si>
    <t>P739133</t>
  </si>
  <si>
    <t>P740201</t>
  </si>
  <si>
    <t>Contessa M</t>
  </si>
  <si>
    <t>P739082</t>
  </si>
  <si>
    <t>Lawanda G</t>
  </si>
  <si>
    <t>P739612</t>
  </si>
  <si>
    <t>Ferdin W</t>
  </si>
  <si>
    <t>P739471</t>
  </si>
  <si>
    <t>P740175</t>
  </si>
  <si>
    <t>Agnes K</t>
  </si>
  <si>
    <t>Bibi L</t>
  </si>
  <si>
    <t>P739901</t>
  </si>
  <si>
    <t>Gale P</t>
  </si>
  <si>
    <t>P740219</t>
  </si>
  <si>
    <t>P739187</t>
  </si>
  <si>
    <t>Mitzi V</t>
  </si>
  <si>
    <t>P739355</t>
  </si>
  <si>
    <t>Barry S</t>
  </si>
  <si>
    <t>P739755</t>
  </si>
  <si>
    <t>P740019</t>
  </si>
  <si>
    <t>P739816</t>
  </si>
  <si>
    <t>Arla L</t>
  </si>
  <si>
    <t>P740262</t>
  </si>
  <si>
    <t>Tzu H</t>
  </si>
  <si>
    <t>Ora K</t>
  </si>
  <si>
    <t>P739543</t>
  </si>
  <si>
    <t>P739279</t>
  </si>
  <si>
    <t>P740241</t>
  </si>
  <si>
    <t>Soo N</t>
  </si>
  <si>
    <t>P739998</t>
  </si>
  <si>
    <t>Freund P</t>
  </si>
  <si>
    <t>P739575</t>
  </si>
  <si>
    <t>P739696</t>
  </si>
  <si>
    <t>Ping L</t>
  </si>
  <si>
    <t>P739383</t>
  </si>
  <si>
    <t>Hathaway S</t>
  </si>
  <si>
    <t>Franti M</t>
  </si>
  <si>
    <t>P740232</t>
  </si>
  <si>
    <t>P739224</t>
  </si>
  <si>
    <t>Milton J</t>
  </si>
  <si>
    <t>P739522</t>
  </si>
  <si>
    <t>P740025</t>
  </si>
  <si>
    <t>Wilde O</t>
  </si>
  <si>
    <t>P739810</t>
  </si>
  <si>
    <t>Curt S</t>
  </si>
  <si>
    <t>P739116</t>
  </si>
  <si>
    <t>Radner G</t>
  </si>
  <si>
    <t>P740123</t>
  </si>
  <si>
    <t>P740189</t>
  </si>
  <si>
    <t>P739626</t>
  </si>
  <si>
    <t>P740193</t>
  </si>
  <si>
    <t>Augusta H</t>
  </si>
  <si>
    <t>P739423</t>
  </si>
  <si>
    <t>P739534</t>
  </si>
  <si>
    <t>P739719</t>
  </si>
  <si>
    <t>P739408</t>
  </si>
  <si>
    <t>Maryjane R</t>
  </si>
  <si>
    <t>P739291</t>
  </si>
  <si>
    <t>Allyson K</t>
  </si>
  <si>
    <t>P739002</t>
  </si>
  <si>
    <t>P739326</t>
  </si>
  <si>
    <t>Aracely G</t>
  </si>
  <si>
    <t>Norman D</t>
  </si>
  <si>
    <t>P739406</t>
  </si>
  <si>
    <t>Freud S</t>
  </si>
  <si>
    <t>Annie D</t>
  </si>
  <si>
    <t>Darlena S</t>
  </si>
  <si>
    <t>P739060</t>
  </si>
  <si>
    <t>Izzard E</t>
  </si>
  <si>
    <t>P739139</t>
  </si>
  <si>
    <t>Cora H</t>
  </si>
  <si>
    <t>P739435</t>
  </si>
  <si>
    <t>Lincoln G</t>
  </si>
  <si>
    <t>P739774</t>
  </si>
  <si>
    <t>Joyce J</t>
  </si>
  <si>
    <t>P739588</t>
  </si>
  <si>
    <t>Weinberger D</t>
  </si>
  <si>
    <t>Seabrook J</t>
  </si>
  <si>
    <t>P739564</t>
  </si>
  <si>
    <t>Helga M</t>
  </si>
  <si>
    <t>P739749</t>
  </si>
  <si>
    <t>P739992</t>
  </si>
  <si>
    <t>Hallie S</t>
  </si>
  <si>
    <t>P739486</t>
  </si>
  <si>
    <t>P739674</t>
  </si>
  <si>
    <t>Satriani J</t>
  </si>
  <si>
    <t>P739099</t>
  </si>
  <si>
    <t>Starr R</t>
  </si>
  <si>
    <t>P739452</t>
  </si>
  <si>
    <t>Grady S</t>
  </si>
  <si>
    <t>Van L</t>
  </si>
  <si>
    <t>P739504</t>
  </si>
  <si>
    <t>P740010</t>
  </si>
  <si>
    <t>Stanley H</t>
  </si>
  <si>
    <t>P739417</t>
  </si>
  <si>
    <t>Whitman W</t>
  </si>
  <si>
    <t>Kathline M</t>
  </si>
  <si>
    <t>P740106</t>
  </si>
  <si>
    <t>P740214</t>
  </si>
  <si>
    <t>Manson C</t>
  </si>
  <si>
    <t>P739366</t>
  </si>
  <si>
    <t>Eddy D</t>
  </si>
  <si>
    <t>P740157</t>
  </si>
  <si>
    <t>Gary M</t>
  </si>
  <si>
    <t>Marley B</t>
  </si>
  <si>
    <t>P739253</t>
  </si>
  <si>
    <t>P739773</t>
  </si>
  <si>
    <t>Kundera M</t>
  </si>
  <si>
    <t>P740149</t>
  </si>
  <si>
    <t>Tera O</t>
  </si>
  <si>
    <t>P739087</t>
  </si>
  <si>
    <t>DeGeneres E</t>
  </si>
  <si>
    <t>Monica L</t>
  </si>
  <si>
    <t>P740148</t>
  </si>
  <si>
    <t>P739583</t>
  </si>
  <si>
    <t>Tzara T</t>
  </si>
  <si>
    <t>P740001</t>
  </si>
  <si>
    <t>Powell C</t>
  </si>
  <si>
    <t>Najimy K</t>
  </si>
  <si>
    <t>P739910</t>
  </si>
  <si>
    <t>Donald S</t>
  </si>
  <si>
    <t>P739070</t>
  </si>
  <si>
    <t>Kristina F</t>
  </si>
  <si>
    <t>Alfredo B</t>
  </si>
  <si>
    <t>P739621</t>
  </si>
  <si>
    <t>Turtledove H</t>
  </si>
  <si>
    <t>Vito B</t>
  </si>
  <si>
    <t>P739468</t>
  </si>
  <si>
    <t>Yi R</t>
  </si>
  <si>
    <t>P739728</t>
  </si>
  <si>
    <t>Spurgeon C</t>
  </si>
  <si>
    <t>P739200</t>
  </si>
  <si>
    <t>Vi R</t>
  </si>
  <si>
    <t>Gala H</t>
  </si>
  <si>
    <t>Rosa S</t>
  </si>
  <si>
    <t>Starrett V</t>
  </si>
  <si>
    <t>P739587</t>
  </si>
  <si>
    <t>Harper S</t>
  </si>
  <si>
    <t>Stewart R</t>
  </si>
  <si>
    <t>P739036</t>
  </si>
  <si>
    <t>Lesa K</t>
  </si>
  <si>
    <t>Khan S</t>
  </si>
  <si>
    <t>P739687</t>
  </si>
  <si>
    <t>Spock B</t>
  </si>
  <si>
    <t>P739614</t>
  </si>
  <si>
    <t>P739821</t>
  </si>
  <si>
    <t>Kilmer J</t>
  </si>
  <si>
    <t>P739813</t>
  </si>
  <si>
    <t>Miller B</t>
  </si>
  <si>
    <t>Ingelow J</t>
  </si>
  <si>
    <t>P739437</t>
  </si>
  <si>
    <t>Ionesco E</t>
  </si>
  <si>
    <t>P739760</t>
  </si>
  <si>
    <t>P739221</t>
  </si>
  <si>
    <t>P739256</t>
  </si>
  <si>
    <t>Jennette J</t>
  </si>
  <si>
    <t>P739753</t>
  </si>
  <si>
    <t>Brandy G</t>
  </si>
  <si>
    <t>P740116</t>
  </si>
  <si>
    <t>Kellee D</t>
  </si>
  <si>
    <t>P739507</t>
  </si>
  <si>
    <t>Ona M</t>
  </si>
  <si>
    <t>P740176</t>
  </si>
  <si>
    <t>P739817</t>
  </si>
  <si>
    <t>Joubert J</t>
  </si>
  <si>
    <t>P739907</t>
  </si>
  <si>
    <t>Truman H</t>
  </si>
  <si>
    <t>P740173</t>
  </si>
  <si>
    <t>Jefferson B</t>
  </si>
  <si>
    <t>P740129</t>
  </si>
  <si>
    <t>Nicoll J</t>
  </si>
  <si>
    <t>Richelieu C</t>
  </si>
  <si>
    <t>P739692</t>
  </si>
  <si>
    <t>P740037</t>
  </si>
  <si>
    <t>P739526</t>
  </si>
  <si>
    <t>Whedon J</t>
  </si>
  <si>
    <t>P739570</t>
  </si>
  <si>
    <t>Leanna R</t>
  </si>
  <si>
    <t>P740015</t>
  </si>
  <si>
    <t>P739280</t>
  </si>
  <si>
    <t>Kurtz S</t>
  </si>
  <si>
    <t>Davisson R</t>
  </si>
  <si>
    <t>Turner T</t>
  </si>
  <si>
    <t>P739679</t>
  </si>
  <si>
    <t>P739644</t>
  </si>
  <si>
    <t>P739329</t>
  </si>
  <si>
    <t>P739302</t>
  </si>
  <si>
    <t>Harris S</t>
  </si>
  <si>
    <t>P739924</t>
  </si>
  <si>
    <t>Mises L</t>
  </si>
  <si>
    <t>Schweitzer A</t>
  </si>
  <si>
    <t>P739160</t>
  </si>
  <si>
    <t>P739171</t>
  </si>
  <si>
    <t>Stephane M</t>
  </si>
  <si>
    <t>P740130</t>
  </si>
  <si>
    <t>P739904</t>
  </si>
  <si>
    <t>Kuriyama C</t>
  </si>
  <si>
    <t>Aline H</t>
  </si>
  <si>
    <t>P739695</t>
  </si>
  <si>
    <t>Tynan K</t>
  </si>
  <si>
    <t>P739868</t>
  </si>
  <si>
    <t>Mohammed H</t>
  </si>
  <si>
    <t>P739327</t>
  </si>
  <si>
    <t>P739978</t>
  </si>
  <si>
    <t>Xiomara M</t>
  </si>
  <si>
    <t>P739220</t>
  </si>
  <si>
    <t>Bowerman B</t>
  </si>
  <si>
    <t>P739778</t>
  </si>
  <si>
    <t>Luanne W</t>
  </si>
  <si>
    <t>Richards K</t>
  </si>
  <si>
    <t>P739268</t>
  </si>
  <si>
    <t>Loraine O</t>
  </si>
  <si>
    <t>P739653</t>
  </si>
  <si>
    <t>P739697</t>
  </si>
  <si>
    <t>P739378</t>
  </si>
  <si>
    <t>Franck R</t>
  </si>
  <si>
    <t>P739125</t>
  </si>
  <si>
    <t>P739289</t>
  </si>
  <si>
    <t>P740091</t>
  </si>
  <si>
    <t>P739806</t>
  </si>
  <si>
    <t>P739976</t>
  </si>
  <si>
    <t>Nicholle E</t>
  </si>
  <si>
    <t>P740170</t>
  </si>
  <si>
    <t>P740023</t>
  </si>
  <si>
    <t>Ritter S</t>
  </si>
  <si>
    <t>P739124</t>
  </si>
  <si>
    <t>Agustin S</t>
  </si>
  <si>
    <t>P739756</t>
  </si>
  <si>
    <t>P740016</t>
  </si>
  <si>
    <t>Suzann M</t>
  </si>
  <si>
    <t>P739095</t>
  </si>
  <si>
    <t>P739222</t>
  </si>
  <si>
    <t>P740178</t>
  </si>
  <si>
    <t>P739024</t>
  </si>
  <si>
    <t>Jordan S</t>
  </si>
  <si>
    <t>Rickover H</t>
  </si>
  <si>
    <t>Ching B</t>
  </si>
  <si>
    <t>Lessing D</t>
  </si>
  <si>
    <t>P739943</t>
  </si>
  <si>
    <t>Trudeau P</t>
  </si>
  <si>
    <t>P739312</t>
  </si>
  <si>
    <t>Norris H</t>
  </si>
  <si>
    <t>Tammie E</t>
  </si>
  <si>
    <t>P739752</t>
  </si>
  <si>
    <t>Mies v</t>
  </si>
  <si>
    <t>P739465</t>
  </si>
  <si>
    <t>P739973</t>
  </si>
  <si>
    <t>Lazaro M</t>
  </si>
  <si>
    <t>Angelena C</t>
  </si>
  <si>
    <t>Brigitte D</t>
  </si>
  <si>
    <t>P739161</t>
  </si>
  <si>
    <t>P739324</t>
  </si>
  <si>
    <t>Levertov D</t>
  </si>
  <si>
    <t>P739089</t>
  </si>
  <si>
    <t>P739212</t>
  </si>
  <si>
    <t>P739667</t>
  </si>
  <si>
    <t>Hats R</t>
  </si>
  <si>
    <t>P739743</t>
  </si>
  <si>
    <t>Bose S</t>
  </si>
  <si>
    <t>P739906</t>
  </si>
  <si>
    <t>P739598</t>
  </si>
  <si>
    <t>Katina B</t>
  </si>
  <si>
    <t>P740242</t>
  </si>
  <si>
    <t>Borges J</t>
  </si>
  <si>
    <t>P739261</t>
  </si>
  <si>
    <t>P739269</t>
  </si>
  <si>
    <t>P739292</t>
  </si>
  <si>
    <t>P739067</t>
  </si>
  <si>
    <t>P739618</t>
  </si>
  <si>
    <t>P739527</t>
  </si>
  <si>
    <t>Bossidy J</t>
  </si>
  <si>
    <t>Tucker G</t>
  </si>
  <si>
    <t>Hathaway A</t>
  </si>
  <si>
    <t>Julee M</t>
  </si>
  <si>
    <t>Schop A</t>
  </si>
  <si>
    <t>P739662</t>
  </si>
  <si>
    <t>P739170</t>
  </si>
  <si>
    <t>Mencken H</t>
  </si>
  <si>
    <t>P739013</t>
  </si>
  <si>
    <t>P739375</t>
  </si>
  <si>
    <t>Ross C</t>
  </si>
  <si>
    <t>P739298</t>
  </si>
  <si>
    <t>P739640</t>
  </si>
  <si>
    <t>Emanuel G</t>
  </si>
  <si>
    <t>P739226</t>
  </si>
  <si>
    <t>Magen R</t>
  </si>
  <si>
    <t>Fromm E</t>
  </si>
  <si>
    <t>P739586</t>
  </si>
  <si>
    <t>P739069</t>
  </si>
  <si>
    <t>P739571</t>
  </si>
  <si>
    <t>P740040</t>
  </si>
  <si>
    <t>Wellstone P</t>
  </si>
  <si>
    <t>Lesa B</t>
  </si>
  <si>
    <t>Donna S</t>
  </si>
  <si>
    <t>P739278</t>
  </si>
  <si>
    <t>Christina R</t>
  </si>
  <si>
    <t>Roderick D</t>
  </si>
  <si>
    <t>P739987</t>
  </si>
  <si>
    <t>P739183</t>
  </si>
  <si>
    <t>P739111</t>
  </si>
  <si>
    <t>P740065</t>
  </si>
  <si>
    <t>P739053</t>
  </si>
  <si>
    <t>Milligan S</t>
  </si>
  <si>
    <t>Wellesley A</t>
  </si>
  <si>
    <t>P739873</t>
  </si>
  <si>
    <t>Merle A</t>
  </si>
  <si>
    <t>P739296</t>
  </si>
  <si>
    <t>P739635</t>
  </si>
  <si>
    <t>Itoi S</t>
  </si>
  <si>
    <t>P739890</t>
  </si>
  <si>
    <t>P739520</t>
  </si>
  <si>
    <t>P739282</t>
  </si>
  <si>
    <t>P739670</t>
  </si>
  <si>
    <t>P739885</t>
  </si>
  <si>
    <t>P739097</t>
  </si>
  <si>
    <t>P739489</t>
  </si>
  <si>
    <t>P739678</t>
  </si>
  <si>
    <t>Lanette E</t>
  </si>
  <si>
    <t>P740122</t>
  </si>
  <si>
    <t>Saul J</t>
  </si>
  <si>
    <t>Suzy B</t>
  </si>
  <si>
    <t>P739996</t>
  </si>
  <si>
    <t>P740169</t>
  </si>
  <si>
    <t>Pedro G</t>
  </si>
  <si>
    <t>P740038</t>
  </si>
  <si>
    <t>Eleonor F</t>
  </si>
  <si>
    <t>P740083</t>
  </si>
  <si>
    <t>P739029</t>
  </si>
  <si>
    <t>P740180</t>
  </si>
  <si>
    <t>Harris W</t>
  </si>
  <si>
    <t>P739690</t>
  </si>
  <si>
    <t>Schultz C</t>
  </si>
  <si>
    <t>P739001</t>
  </si>
  <si>
    <t>P739730</t>
  </si>
  <si>
    <t>P739052</t>
  </si>
  <si>
    <t>Pentle T</t>
  </si>
  <si>
    <t>P739597</t>
  </si>
  <si>
    <t>P739540</t>
  </si>
  <si>
    <t>Rexroth K</t>
  </si>
  <si>
    <t>P740132</t>
  </si>
  <si>
    <t>Kennith M</t>
  </si>
  <si>
    <t>Malka C</t>
  </si>
  <si>
    <t>Lasonya M</t>
  </si>
  <si>
    <t>P739241</t>
  </si>
  <si>
    <t>P739092</t>
  </si>
  <si>
    <t>Josette R</t>
  </si>
  <si>
    <t>Lewis S</t>
  </si>
  <si>
    <t>P739277</t>
  </si>
  <si>
    <t>Stuart S</t>
  </si>
  <si>
    <t>P739132</t>
  </si>
  <si>
    <t>P740247</t>
  </si>
  <si>
    <t>P739577</t>
  </si>
  <si>
    <t>Ripa K</t>
  </si>
  <si>
    <t>P739538</t>
  </si>
  <si>
    <t>P740137</t>
  </si>
  <si>
    <t>P739401</t>
  </si>
  <si>
    <t>P740220</t>
  </si>
  <si>
    <t>Esteban W</t>
  </si>
  <si>
    <t>P740140</t>
  </si>
  <si>
    <t>P739034</t>
  </si>
  <si>
    <t>P739920</t>
  </si>
  <si>
    <t>Delana M</t>
  </si>
  <si>
    <t>Rabuka S</t>
  </si>
  <si>
    <t>P739509</t>
  </si>
  <si>
    <t>Welles O</t>
  </si>
  <si>
    <t>P739638</t>
  </si>
  <si>
    <t>Heidy C</t>
  </si>
  <si>
    <t>P739456</t>
  </si>
  <si>
    <t>P739877</t>
  </si>
  <si>
    <t>P739080</t>
  </si>
  <si>
    <t>Borlaug N</t>
  </si>
  <si>
    <t>P739031</t>
  </si>
  <si>
    <t>P739545</t>
  </si>
  <si>
    <t>Salena O</t>
  </si>
  <si>
    <t>Sid S</t>
  </si>
  <si>
    <t>P739059</t>
  </si>
  <si>
    <t>P739343</t>
  </si>
  <si>
    <t>Livia S</t>
  </si>
  <si>
    <t>P740191</t>
  </si>
  <si>
    <t>P739301</t>
  </si>
  <si>
    <t>P739853</t>
  </si>
  <si>
    <t>P739660</t>
  </si>
  <si>
    <t>P739823</t>
  </si>
  <si>
    <t>P739075</t>
  </si>
  <si>
    <t>Albertina A</t>
  </si>
  <si>
    <t>P740062</t>
  </si>
  <si>
    <t>P739511</t>
  </si>
  <si>
    <t>Kyla P</t>
  </si>
  <si>
    <t>P739710</t>
  </si>
  <si>
    <t>P739832</t>
  </si>
  <si>
    <t>Mero R</t>
  </si>
  <si>
    <t>Lavern D</t>
  </si>
  <si>
    <t>P739386</t>
  </si>
  <si>
    <t>P740018</t>
  </si>
  <si>
    <t>P739675</t>
  </si>
  <si>
    <t>Serrano M</t>
  </si>
  <si>
    <t>P739634</t>
  </si>
  <si>
    <t>Sabra L</t>
  </si>
  <si>
    <t>P740162</t>
  </si>
  <si>
    <t>P739377</t>
  </si>
  <si>
    <t>P740051</t>
  </si>
  <si>
    <t>P739155</t>
  </si>
  <si>
    <t>P740227</t>
  </si>
  <si>
    <t>P739441</t>
  </si>
  <si>
    <t>P739038</t>
  </si>
  <si>
    <t>Tatum S</t>
  </si>
  <si>
    <t>Audrie A</t>
  </si>
  <si>
    <t>P739805</t>
  </si>
  <si>
    <t>Boretz B</t>
  </si>
  <si>
    <t>P740056</t>
  </si>
  <si>
    <t>P740195</t>
  </si>
  <si>
    <t>P739926</t>
  </si>
  <si>
    <t>P740004</t>
  </si>
  <si>
    <t>P739177</t>
  </si>
  <si>
    <t>P740244</t>
  </si>
  <si>
    <t>Francona T</t>
  </si>
  <si>
    <t>Stephenson N</t>
  </si>
  <si>
    <t>Loma H</t>
  </si>
  <si>
    <t>P739388</t>
  </si>
  <si>
    <t>Jaleesa H</t>
  </si>
  <si>
    <t>P739008</t>
  </si>
  <si>
    <t>P739101</t>
  </si>
  <si>
    <t>Wesley J</t>
  </si>
  <si>
    <t>P740196</t>
  </si>
  <si>
    <t>P739839</t>
  </si>
  <si>
    <t>P740066</t>
  </si>
  <si>
    <t>P740154</t>
  </si>
  <si>
    <t>Cathie W</t>
  </si>
  <si>
    <t>P739424</t>
  </si>
  <si>
    <t>Charlette C</t>
  </si>
  <si>
    <t>P739345</t>
  </si>
  <si>
    <t>Eartha W</t>
  </si>
  <si>
    <t>P739566</t>
  </si>
  <si>
    <t>P739554</t>
  </si>
  <si>
    <t>Doreatha L</t>
  </si>
  <si>
    <t>Tugia M</t>
  </si>
  <si>
    <t>P739051</t>
  </si>
  <si>
    <t>P739162</t>
  </si>
  <si>
    <t>Lewis C</t>
  </si>
  <si>
    <t>Milano A</t>
  </si>
  <si>
    <t>P739803</t>
  </si>
  <si>
    <t>P740058</t>
  </si>
  <si>
    <t>P739880</t>
  </si>
  <si>
    <t>Ray J</t>
  </si>
  <si>
    <t>P740074</t>
  </si>
  <si>
    <t>Tamesha C</t>
  </si>
  <si>
    <t>Vesta M</t>
  </si>
  <si>
    <t>P739275</t>
  </si>
  <si>
    <t>Stacie G</t>
  </si>
  <si>
    <t>Hue P</t>
  </si>
  <si>
    <t>P739523</t>
  </si>
  <si>
    <t>P739663</t>
  </si>
  <si>
    <t>P739319</t>
  </si>
  <si>
    <t>Malia D</t>
  </si>
  <si>
    <t>P740163</t>
  </si>
  <si>
    <t>Toni D</t>
  </si>
  <si>
    <t>P739995</t>
  </si>
  <si>
    <t>P739558</t>
  </si>
  <si>
    <t>P739470</t>
  </si>
  <si>
    <t>P739633</t>
  </si>
  <si>
    <t>Vanetta R</t>
  </si>
  <si>
    <t>P739647</t>
  </si>
  <si>
    <t>Mistie D</t>
  </si>
  <si>
    <t>Harvey P</t>
  </si>
  <si>
    <t>P739968</t>
  </si>
  <si>
    <t>P740103</t>
  </si>
  <si>
    <t>P740067</t>
  </si>
  <si>
    <t>P739422</t>
  </si>
  <si>
    <t>Schiller F</t>
  </si>
  <si>
    <t>P739192</t>
  </si>
  <si>
    <t>P739861</t>
  </si>
  <si>
    <t>P739682</t>
  </si>
  <si>
    <t>Jarrod P</t>
  </si>
  <si>
    <t>P739604</t>
  </si>
  <si>
    <t>P740225</t>
  </si>
  <si>
    <t>P740044</t>
  </si>
  <si>
    <t>Rosanne F</t>
  </si>
  <si>
    <t>P739025</t>
  </si>
  <si>
    <t>P739250</t>
  </si>
  <si>
    <t>P739476</t>
  </si>
  <si>
    <t>P739793</t>
  </si>
  <si>
    <t>P739072</t>
  </si>
  <si>
    <t>P739852</t>
  </si>
  <si>
    <t>Emelina T</t>
  </si>
  <si>
    <t>P739923</t>
  </si>
  <si>
    <t>Juliane O</t>
  </si>
  <si>
    <t>P740003</t>
  </si>
  <si>
    <t>P739769</t>
  </si>
  <si>
    <t>P740255</t>
  </si>
  <si>
    <t>P739127</t>
  </si>
  <si>
    <t>Ravuvu A</t>
  </si>
  <si>
    <t>P739631</t>
  </si>
  <si>
    <t>Mao Z</t>
  </si>
  <si>
    <t>Deetta M</t>
  </si>
  <si>
    <t>P739550</t>
  </si>
  <si>
    <t>Rivers J</t>
  </si>
  <si>
    <t>P739501</t>
  </si>
  <si>
    <t>P739714</t>
  </si>
  <si>
    <t>P739409</t>
  </si>
  <si>
    <t>P740049</t>
  </si>
  <si>
    <t>P740078</t>
  </si>
  <si>
    <t>Terry B</t>
  </si>
  <si>
    <t>P739021</t>
  </si>
  <si>
    <t>P739270</t>
  </si>
  <si>
    <t>Jones O</t>
  </si>
  <si>
    <t>P739469</t>
  </si>
  <si>
    <t>P739057</t>
  </si>
  <si>
    <t>P739094</t>
  </si>
  <si>
    <t>Sartre J</t>
  </si>
  <si>
    <t>P740111</t>
  </si>
  <si>
    <t>P739180</t>
  </si>
  <si>
    <t>Cherryl B</t>
  </si>
  <si>
    <t>P739825</t>
  </si>
  <si>
    <t>Levi C</t>
  </si>
  <si>
    <t>P739044</t>
  </si>
  <si>
    <t>P740077</t>
  </si>
  <si>
    <t>P739159</t>
  </si>
  <si>
    <t>P739276</t>
  </si>
  <si>
    <t>Sherlyn S</t>
  </si>
  <si>
    <t>P739281</t>
  </si>
  <si>
    <t>P739363</t>
  </si>
  <si>
    <t>P739592</t>
  </si>
  <si>
    <t>Merchant N</t>
  </si>
  <si>
    <t>P739491</t>
  </si>
  <si>
    <t>Annamarie T</t>
  </si>
  <si>
    <t>P739274</t>
  </si>
  <si>
    <t>P739390</t>
  </si>
  <si>
    <t>Steinem G</t>
  </si>
  <si>
    <t>P739921</t>
  </si>
  <si>
    <t>P739565</t>
  </si>
  <si>
    <t>Tamisha C</t>
  </si>
  <si>
    <t>Migdalia A</t>
  </si>
  <si>
    <t>P739022</t>
  </si>
  <si>
    <t>P740029</t>
  </si>
  <si>
    <t>Susanne I</t>
  </si>
  <si>
    <t>P739478</t>
  </si>
  <si>
    <t>Pansy M</t>
  </si>
  <si>
    <t>Kiana H</t>
  </si>
  <si>
    <t>P740150</t>
  </si>
  <si>
    <t>Shella R</t>
  </si>
  <si>
    <t>P739552</t>
  </si>
  <si>
    <t>Jane S</t>
  </si>
  <si>
    <t>P739122</t>
  </si>
  <si>
    <t>P739436</t>
  </si>
  <si>
    <t>P739775</t>
  </si>
  <si>
    <t>P739309</t>
  </si>
  <si>
    <t>Zona H</t>
  </si>
  <si>
    <t>P739264</t>
  </si>
  <si>
    <t>P740107</t>
  </si>
  <si>
    <t>P739989</t>
  </si>
  <si>
    <t>P739623</t>
  </si>
  <si>
    <t>Letterman D</t>
  </si>
  <si>
    <t>P739517</t>
  </si>
  <si>
    <t>P739677</t>
  </si>
  <si>
    <t>Bowie D</t>
  </si>
  <si>
    <t>Lennie S</t>
  </si>
  <si>
    <t>P739950</t>
  </si>
  <si>
    <t>Tuibua E</t>
  </si>
  <si>
    <t>P739144</t>
  </si>
  <si>
    <t>Leonard E</t>
  </si>
  <si>
    <t>P739091</t>
  </si>
  <si>
    <t>P739303</t>
  </si>
  <si>
    <t>P739650</t>
  </si>
  <si>
    <t>P739941</t>
  </si>
  <si>
    <t>P739398</t>
  </si>
  <si>
    <t>Khayyam O</t>
  </si>
  <si>
    <t>P739961</t>
  </si>
  <si>
    <t>P739905</t>
  </si>
  <si>
    <t>Khrushchev N</t>
  </si>
  <si>
    <t>P739795</t>
  </si>
  <si>
    <t>Rose A</t>
  </si>
  <si>
    <t>P739997</t>
  </si>
  <si>
    <t>Rand A</t>
  </si>
  <si>
    <t>P740136</t>
  </si>
  <si>
    <t>P739272</t>
  </si>
  <si>
    <t>Mills C</t>
  </si>
  <si>
    <t>P739829</t>
  </si>
  <si>
    <t>P739994</t>
  </si>
  <si>
    <t>P739827</t>
  </si>
  <si>
    <t>P739712</t>
  </si>
  <si>
    <t>P739396</t>
  </si>
  <si>
    <t>Felica C</t>
  </si>
  <si>
    <t>P740112</t>
  </si>
  <si>
    <t>P739549</t>
  </si>
  <si>
    <t>P739969</t>
  </si>
  <si>
    <t>P739936</t>
  </si>
  <si>
    <t>Schama S</t>
  </si>
  <si>
    <t>P739627</t>
  </si>
  <si>
    <t>P740203</t>
  </si>
  <si>
    <t>P739379</t>
  </si>
  <si>
    <t>P739150</t>
  </si>
  <si>
    <t>P739927</t>
  </si>
  <si>
    <t>Saroyan W</t>
  </si>
  <si>
    <t>P739046</t>
  </si>
  <si>
    <t>P740108</t>
  </si>
  <si>
    <t>P739689</t>
  </si>
  <si>
    <t>P739214</t>
  </si>
  <si>
    <t>Leonard M</t>
  </si>
  <si>
    <t>P739585</t>
  </si>
  <si>
    <t>P740226</t>
  </si>
  <si>
    <t>P739412</t>
  </si>
  <si>
    <t>P740138</t>
  </si>
  <si>
    <t>Rehnquist W</t>
  </si>
  <si>
    <t>P740048</t>
  </si>
  <si>
    <t>Renata H</t>
  </si>
  <si>
    <t>Mannheim K</t>
  </si>
  <si>
    <t>Manson M</t>
  </si>
  <si>
    <t>Khan N</t>
  </si>
  <si>
    <t>P739960</t>
  </si>
  <si>
    <t>P739535</t>
  </si>
  <si>
    <t>P740139</t>
  </si>
  <si>
    <t>P739875</t>
  </si>
  <si>
    <t>Chu W</t>
  </si>
  <si>
    <t>Sathya S</t>
  </si>
  <si>
    <t>P739028</t>
  </si>
  <si>
    <t>Nisha B</t>
  </si>
  <si>
    <t>P739908</t>
  </si>
  <si>
    <t>P740076</t>
  </si>
  <si>
    <t>Annabel S</t>
  </si>
  <si>
    <t>P740095</t>
  </si>
  <si>
    <t>Kuros A</t>
  </si>
  <si>
    <t>P739163</t>
  </si>
  <si>
    <t>P740183</t>
  </si>
  <si>
    <t>P739676</t>
  </si>
  <si>
    <t>Gene S</t>
  </si>
  <si>
    <t>P739440</t>
  </si>
  <si>
    <t>Luella B</t>
  </si>
  <si>
    <t>P739117</t>
  </si>
  <si>
    <t>Malisa L</t>
  </si>
  <si>
    <t>P739857</t>
  </si>
  <si>
    <t>Manuel H</t>
  </si>
  <si>
    <t>P739337</t>
  </si>
  <si>
    <t>Bowles R</t>
  </si>
  <si>
    <t>Darcy R</t>
  </si>
  <si>
    <t>P739945</t>
  </si>
  <si>
    <t>P739211</t>
  </si>
  <si>
    <t>Evon B</t>
  </si>
  <si>
    <t>Joshi K</t>
  </si>
  <si>
    <t>Newton I</t>
  </si>
  <si>
    <t>P740199</t>
  </si>
  <si>
    <t>Tudor J</t>
  </si>
  <si>
    <t>P739562</t>
  </si>
  <si>
    <t>P739956</t>
  </si>
  <si>
    <t>P739294</t>
  </si>
  <si>
    <t>P739990</t>
  </si>
  <si>
    <t>P739306</t>
  </si>
  <si>
    <t>Sedgwick J</t>
  </si>
  <si>
    <t>Carina H</t>
  </si>
  <si>
    <t>P739893</t>
  </si>
  <si>
    <t>Rosy O</t>
  </si>
  <si>
    <t>P739108</t>
  </si>
  <si>
    <t>P740236</t>
  </si>
  <si>
    <t>Amina S</t>
  </si>
  <si>
    <t>P739544</t>
  </si>
  <si>
    <t>Keyes A</t>
  </si>
  <si>
    <t>P739624</t>
  </si>
  <si>
    <t>P739830</t>
  </si>
  <si>
    <t>Frist B</t>
  </si>
  <si>
    <t>P739895</t>
  </si>
  <si>
    <t>P739804</t>
  </si>
  <si>
    <t>P740035</t>
  </si>
  <si>
    <t>P740131</t>
  </si>
  <si>
    <t>P740115</t>
  </si>
  <si>
    <t>P739019</t>
  </si>
  <si>
    <t>P739615</t>
  </si>
  <si>
    <t>Boorstin D</t>
  </si>
  <si>
    <t>P739006</t>
  </si>
  <si>
    <t>P739807</t>
  </si>
  <si>
    <t>P739140</t>
  </si>
  <si>
    <t>Venus R</t>
  </si>
  <si>
    <t>P739113</t>
  </si>
  <si>
    <t>P739190</t>
  </si>
  <si>
    <t>P739669</t>
  </si>
  <si>
    <t>P739869</t>
  </si>
  <si>
    <t>Spring B</t>
  </si>
  <si>
    <t>Pasquale D</t>
  </si>
  <si>
    <t>P740217</t>
  </si>
  <si>
    <t>P739333</t>
  </si>
  <si>
    <t>Beatrice C</t>
  </si>
  <si>
    <t>Rascoe B</t>
  </si>
  <si>
    <t>Annett P</t>
  </si>
  <si>
    <t>P739963</t>
  </si>
  <si>
    <t>P739962</t>
  </si>
  <si>
    <t>P739557</t>
  </si>
  <si>
    <t>P739213</t>
  </si>
  <si>
    <t>Pamula D</t>
  </si>
  <si>
    <t>Men A</t>
  </si>
  <si>
    <t>P739831</t>
  </si>
  <si>
    <t>P740182</t>
  </si>
  <si>
    <t>P739032</t>
  </si>
  <si>
    <t>P739007</t>
  </si>
  <si>
    <t>P739851</t>
  </si>
  <si>
    <t>Graig E</t>
  </si>
  <si>
    <t>P739197</t>
  </si>
  <si>
    <t>P739785</t>
  </si>
  <si>
    <t>P740128</t>
  </si>
  <si>
    <t>White E</t>
  </si>
  <si>
    <t>P739641</t>
  </si>
  <si>
    <t>P739610</t>
  </si>
  <si>
    <t>P740073</t>
  </si>
  <si>
    <t>Schulberg B</t>
  </si>
  <si>
    <t>P739560</t>
  </si>
  <si>
    <t>P739297</t>
  </si>
  <si>
    <t>Kierke S</t>
  </si>
  <si>
    <t>Richelle B</t>
  </si>
  <si>
    <t>P739929</t>
  </si>
  <si>
    <t>P739518</t>
  </si>
  <si>
    <t>P739047</t>
  </si>
  <si>
    <t>P739661</t>
  </si>
  <si>
    <t>P739431</t>
  </si>
  <si>
    <t>Stevens W</t>
  </si>
  <si>
    <t>P739744</t>
  </si>
  <si>
    <t>P739414</t>
  </si>
  <si>
    <t>P739191</t>
  </si>
  <si>
    <t>P739245</t>
  </si>
  <si>
    <t>P739613</t>
  </si>
  <si>
    <t>P739951</t>
  </si>
  <si>
    <t>P739196</t>
  </si>
  <si>
    <t>Carmelina D</t>
  </si>
  <si>
    <t>P739700</t>
  </si>
  <si>
    <t>Stacey F</t>
  </si>
  <si>
    <t>P740237</t>
  </si>
  <si>
    <t>P739352</t>
  </si>
  <si>
    <t>P739023</t>
  </si>
  <si>
    <t>P740200</t>
  </si>
  <si>
    <t>P739914</t>
  </si>
  <si>
    <t>Ali H</t>
  </si>
  <si>
    <t>Gayle R</t>
  </si>
  <si>
    <t>P740158</t>
  </si>
  <si>
    <t>P739252</t>
  </si>
  <si>
    <t>P740238</t>
  </si>
  <si>
    <t>P739889</t>
  </si>
  <si>
    <t>P739530</t>
  </si>
  <si>
    <t>P739681</t>
  </si>
  <si>
    <t>P739671</t>
  </si>
  <si>
    <t>P739293</t>
  </si>
  <si>
    <t>P739215</t>
  </si>
  <si>
    <t>Hart L</t>
  </si>
  <si>
    <t>P739392</t>
  </si>
  <si>
    <t>Fredler I</t>
  </si>
  <si>
    <t>P739991</t>
  </si>
  <si>
    <t>P740152</t>
  </si>
  <si>
    <t>P739947</t>
  </si>
  <si>
    <t>P739199</t>
  </si>
  <si>
    <t>P740245</t>
  </si>
  <si>
    <t>P739369</t>
  </si>
  <si>
    <t>P739836</t>
  </si>
  <si>
    <t>P739243</t>
  </si>
  <si>
    <t>P740198</t>
  </si>
  <si>
    <t>P739156</t>
  </si>
  <si>
    <t>P740118</t>
  </si>
  <si>
    <t>Otis L</t>
  </si>
  <si>
    <t>P739888</t>
  </si>
  <si>
    <t>P739131</t>
  </si>
  <si>
    <t>P739578</t>
  </si>
  <si>
    <t>P739651</t>
  </si>
  <si>
    <t>P739572</t>
  </si>
  <si>
    <t>Jones N</t>
  </si>
  <si>
    <t>Bonner E</t>
  </si>
  <si>
    <t>P739416</t>
  </si>
  <si>
    <t>P739331</t>
  </si>
  <si>
    <t>P739400</t>
  </si>
  <si>
    <t>P739146</t>
  </si>
  <si>
    <t>P739041</t>
  </si>
  <si>
    <t>P739126</t>
  </si>
  <si>
    <t>P740228</t>
  </si>
  <si>
    <t>P739503</t>
  </si>
  <si>
    <t>P739078</t>
  </si>
  <si>
    <t>P739833</t>
  </si>
  <si>
    <t>P739364</t>
  </si>
  <si>
    <t>P739733</t>
  </si>
  <si>
    <t>P739939</t>
  </si>
  <si>
    <t>P740161</t>
  </si>
  <si>
    <t>P739357</t>
  </si>
  <si>
    <t>P739862</t>
  </si>
  <si>
    <t>P739986</t>
  </si>
  <si>
    <t>P739467</t>
  </si>
  <si>
    <t>P739912</t>
  </si>
  <si>
    <t>P739154</t>
  </si>
  <si>
    <t>P739432</t>
  </si>
  <si>
    <t>P739922</t>
  </si>
  <si>
    <t>P739726</t>
  </si>
  <si>
    <t>P739607</t>
  </si>
  <si>
    <t>P740092</t>
  </si>
  <si>
    <t>P739430</t>
  </si>
  <si>
    <t>P739713</t>
  </si>
  <si>
    <t>Magnolia P</t>
  </si>
  <si>
    <t>P739188</t>
  </si>
  <si>
    <t>P739625</t>
  </si>
  <si>
    <t>P739937</t>
  </si>
  <si>
    <t>P740014</t>
  </si>
  <si>
    <t>P740000</t>
  </si>
  <si>
    <t>Sherilyn R</t>
  </si>
  <si>
    <t>P739167</t>
  </si>
  <si>
    <t>P740256</t>
  </si>
  <si>
    <t>P739739</t>
  </si>
  <si>
    <t>P739310</t>
  </si>
  <si>
    <t>P739102</t>
  </si>
  <si>
    <t>P740104</t>
  </si>
  <si>
    <t>P739934</t>
  </si>
  <si>
    <t>P739882</t>
  </si>
  <si>
    <t>P740165</t>
  </si>
  <si>
    <t>P739225</t>
  </si>
  <si>
    <t>P739236</t>
  </si>
  <si>
    <t>P739475</t>
  </si>
  <si>
    <t>P740071</t>
  </si>
  <si>
    <t>P739903</t>
  </si>
  <si>
    <t>P739693</t>
  </si>
  <si>
    <t>P739706</t>
  </si>
  <si>
    <t>P739137</t>
  </si>
  <si>
    <t>P739037</t>
  </si>
  <si>
    <t>P739747</t>
  </si>
  <si>
    <t>P740192</t>
  </si>
  <si>
    <t>P739403</t>
  </si>
  <si>
    <t>P739464</t>
  </si>
  <si>
    <t>P739288</t>
  </si>
  <si>
    <t>P740094</t>
  </si>
  <si>
    <t>P739694</t>
  </si>
  <si>
    <t>P739811</t>
  </si>
  <si>
    <t>P739652</t>
  </si>
  <si>
    <t>P739791</t>
  </si>
  <si>
    <t>Leora P</t>
  </si>
  <si>
    <t>P739657</t>
  </si>
  <si>
    <t>P739698</t>
  </si>
  <si>
    <t>P740164</t>
  </si>
  <si>
    <t>P739118</t>
  </si>
  <si>
    <t>P740258</t>
  </si>
  <si>
    <t>Era D</t>
  </si>
  <si>
    <t>P739487</t>
  </si>
  <si>
    <t>P740125</t>
  </si>
  <si>
    <t>P739876</t>
  </si>
  <si>
    <t>Cecile S</t>
  </si>
  <si>
    <t>P739933</t>
  </si>
  <si>
    <t>P739350</t>
  </si>
  <si>
    <t>P739143</t>
  </si>
  <si>
    <t>P740030</t>
  </si>
  <si>
    <t>P739975</t>
  </si>
  <si>
    <t>P739985</t>
  </si>
  <si>
    <t>P739098</t>
  </si>
  <si>
    <t>P739528</t>
  </si>
  <si>
    <t>P740246</t>
  </si>
  <si>
    <t>P739481</t>
  </si>
  <si>
    <t>P739231</t>
  </si>
  <si>
    <t>P740252</t>
  </si>
  <si>
    <t>P739964</t>
  </si>
  <si>
    <t>P739230</t>
  </si>
  <si>
    <t>P739367</t>
  </si>
  <si>
    <t>P739208</t>
  </si>
  <si>
    <t>P739371</t>
  </si>
  <si>
    <t>P739404</t>
  </si>
  <si>
    <t>P739450</t>
  </si>
  <si>
    <t>P739591</t>
  </si>
  <si>
    <t>P740223</t>
  </si>
  <si>
    <t>P739460</t>
  </si>
  <si>
    <t>P740151</t>
  </si>
  <si>
    <t>P739421</t>
  </si>
  <si>
    <t>P739928</t>
  </si>
  <si>
    <t>Bonaparte N</t>
  </si>
  <si>
    <t>P739299</t>
  </si>
  <si>
    <t>Rilke R</t>
  </si>
  <si>
    <t>P740211</t>
  </si>
  <si>
    <t>P740166</t>
  </si>
  <si>
    <t>P740172</t>
  </si>
  <si>
    <t>P739746</t>
  </si>
  <si>
    <t>P740006</t>
  </si>
  <si>
    <t>P740127</t>
  </si>
  <si>
    <t>P739870</t>
  </si>
  <si>
    <t>P740009</t>
  </si>
  <si>
    <t>Sedaris D</t>
  </si>
  <si>
    <t>P739864</t>
  </si>
  <si>
    <t>P740210</t>
  </si>
  <si>
    <t>P739433</t>
  </si>
  <si>
    <t>P740101</t>
  </si>
  <si>
    <t>P739699</t>
  </si>
  <si>
    <t>P739451</t>
  </si>
  <si>
    <t>P739790</t>
  </si>
  <si>
    <t>P740097</t>
  </si>
  <si>
    <t>P739290</t>
  </si>
  <si>
    <t>Hershel M</t>
  </si>
  <si>
    <t>P740250</t>
  </si>
  <si>
    <t>P739204</t>
  </si>
  <si>
    <t>P739130</t>
  </si>
  <si>
    <t>P739529</t>
  </si>
  <si>
    <t>Rae P</t>
  </si>
  <si>
    <t>P739735</t>
  </si>
  <si>
    <t>P739593</t>
  </si>
  <si>
    <t>P739872</t>
  </si>
  <si>
    <t>P739387</t>
  </si>
  <si>
    <t>P739348</t>
  </si>
  <si>
    <t>P739896</t>
  </si>
  <si>
    <t>P739172</t>
  </si>
  <si>
    <t>P739045</t>
  </si>
  <si>
    <t>P739488</t>
  </si>
  <si>
    <t>P739426</t>
  </si>
  <si>
    <t>P739088</t>
  </si>
  <si>
    <t>P740179</t>
  </si>
  <si>
    <t>P739136</t>
  </si>
  <si>
    <t>P739970</t>
  </si>
  <si>
    <t>P739189</t>
  </si>
  <si>
    <t>P739193</t>
  </si>
  <si>
    <t>P739168</t>
  </si>
  <si>
    <t>P739533</t>
  </si>
  <si>
    <t>P739722</t>
  </si>
  <si>
    <t>P739244</t>
  </si>
  <si>
    <t>P739121</t>
  </si>
  <si>
    <t>P739759</t>
  </si>
  <si>
    <t>P739129</t>
  </si>
  <si>
    <t>P739786</t>
  </si>
  <si>
    <t>P739459</t>
  </si>
  <si>
    <t>P739233</t>
  </si>
  <si>
    <t>P739206</t>
  </si>
  <si>
    <t>P739792</t>
  </si>
  <si>
    <t>Genaro C</t>
  </si>
  <si>
    <t>P740133</t>
  </si>
  <si>
    <t>P739447</t>
  </si>
  <si>
    <t>P740142</t>
  </si>
  <si>
    <t>P739255</t>
  </si>
  <si>
    <t>P739672</t>
  </si>
  <si>
    <t>P739525</t>
  </si>
  <si>
    <t>P740135</t>
  </si>
  <si>
    <t>P739368</t>
  </si>
  <si>
    <t>P740224</t>
  </si>
  <si>
    <t>P739716</t>
  </si>
  <si>
    <t>P739783</t>
  </si>
  <si>
    <t>P739745</t>
  </si>
  <si>
    <t>P739100</t>
  </si>
  <si>
    <t>P739599</t>
  </si>
  <si>
    <t>P739439</t>
  </si>
  <si>
    <t>P740160</t>
  </si>
  <si>
    <t>P739434</t>
  </si>
  <si>
    <t>P740085</t>
  </si>
  <si>
    <t>P739919</t>
  </si>
  <si>
    <t>P739128</t>
  </si>
  <si>
    <t>P739957</t>
  </si>
  <si>
    <t>P739218</t>
  </si>
  <si>
    <t>P739234</t>
  </si>
  <si>
    <t>P739900</t>
  </si>
  <si>
    <t>P739866</t>
  </si>
  <si>
    <t>P740045</t>
  </si>
  <si>
    <t>P740043</t>
  </si>
  <si>
    <t>P739780</t>
  </si>
  <si>
    <t>P739966</t>
  </si>
  <si>
    <t>P739967</t>
  </si>
  <si>
    <t>P739594</t>
  </si>
  <si>
    <t>P739173</t>
  </si>
  <si>
    <t>P739917</t>
  </si>
  <si>
    <t>P739247</t>
  </si>
  <si>
    <t>P740254</t>
  </si>
  <si>
    <t>P739313</t>
  </si>
  <si>
    <t>P739223</t>
  </si>
  <si>
    <t>P739158</t>
  </si>
  <si>
    <t>P739738</t>
  </si>
  <si>
    <t>P739797</t>
  </si>
  <si>
    <t>P739918</t>
  </si>
  <si>
    <t>P739428</t>
  </si>
  <si>
    <t>P740181</t>
  </si>
  <si>
    <t>P740230</t>
  </si>
  <si>
    <t>P740002</t>
  </si>
  <si>
    <t>Value</t>
  </si>
  <si>
    <t>Projects</t>
  </si>
  <si>
    <t>Risks</t>
  </si>
  <si>
    <t>Offices</t>
  </si>
  <si>
    <t>ROI</t>
  </si>
  <si>
    <t>ROA</t>
  </si>
  <si>
    <t>Ops Effectiveness</t>
  </si>
  <si>
    <t>Lead Conversion</t>
  </si>
  <si>
    <t>Cmodies</t>
  </si>
  <si>
    <t>Invtment</t>
  </si>
  <si>
    <t>Selection</t>
  </si>
  <si>
    <t>Total</t>
  </si>
  <si>
    <t>Department</t>
  </si>
  <si>
    <t>Activity</t>
  </si>
  <si>
    <t>PY</t>
  </si>
  <si>
    <t>CY</t>
  </si>
  <si>
    <t>Risks PY</t>
  </si>
  <si>
    <t>Risks CY</t>
  </si>
  <si>
    <t>QTR</t>
  </si>
  <si>
    <t>Q 3</t>
  </si>
  <si>
    <t>Q 4</t>
  </si>
  <si>
    <t>Q 1</t>
  </si>
  <si>
    <t>Q 2</t>
  </si>
  <si>
    <t>Cost Split</t>
  </si>
  <si>
    <t>Increase to homeless shelters and soup kitchens.</t>
  </si>
  <si>
    <t>Increase in funding to the Grameen Bank.</t>
  </si>
  <si>
    <t>Increase to aid in the production of clean water.</t>
  </si>
  <si>
    <t>Increase to help refugee camps with aid.</t>
  </si>
  <si>
    <t>Community</t>
  </si>
  <si>
    <t>Segment</t>
  </si>
  <si>
    <t>Change</t>
  </si>
  <si>
    <t>Social</t>
  </si>
  <si>
    <t>Increase in funding to local football teams (kit).</t>
  </si>
  <si>
    <t>Increase in funding to aid Agencies in the Region.</t>
  </si>
  <si>
    <t xml:space="preserve">Increase to help to fund employment in rural areas. </t>
  </si>
  <si>
    <t>Environment</t>
  </si>
  <si>
    <t>Increase to the preservation of the Amazon fund.</t>
  </si>
  <si>
    <t>Increase in funding to preserve key waterways.</t>
  </si>
  <si>
    <t>Increase in funding to help save Rino and Elephant.</t>
  </si>
  <si>
    <t>Increase in funding to fund clean air initiatives.</t>
  </si>
  <si>
    <t>Increase to aid awareness on climate change issues.</t>
  </si>
  <si>
    <t>Increase to help women in startup businesses.</t>
  </si>
  <si>
    <t>Tier 2</t>
  </si>
  <si>
    <t>Tier 1</t>
  </si>
  <si>
    <t>Tier 3</t>
  </si>
  <si>
    <t>Tier Client</t>
  </si>
  <si>
    <t>2018-19</t>
  </si>
  <si>
    <t>2017-18</t>
  </si>
  <si>
    <t>2016-17</t>
  </si>
  <si>
    <t>Full Yr</t>
  </si>
  <si>
    <t>Divisor</t>
  </si>
  <si>
    <t>Check Model</t>
  </si>
  <si>
    <t>Model Check</t>
  </si>
  <si>
    <t>OK</t>
  </si>
  <si>
    <t>Dept2</t>
  </si>
  <si>
    <t>2015-162</t>
  </si>
  <si>
    <t>2019-20</t>
  </si>
  <si>
    <t>Row Labels</t>
  </si>
  <si>
    <t>Grand Total</t>
  </si>
  <si>
    <t>Sum of Jul</t>
  </si>
  <si>
    <t>Sum of Aug</t>
  </si>
  <si>
    <t>Sum of Sep</t>
  </si>
  <si>
    <t>Sum of Oct</t>
  </si>
  <si>
    <t>Sum of Nov</t>
  </si>
  <si>
    <t>Sum of Dec</t>
  </si>
  <si>
    <t>Sum of Jan</t>
  </si>
  <si>
    <t>Sum of Feb</t>
  </si>
  <si>
    <t>Sum of Mar</t>
  </si>
  <si>
    <t>Sum of Apr</t>
  </si>
  <si>
    <t>Sum of May</t>
  </si>
  <si>
    <t>Sum of Jun</t>
  </si>
  <si>
    <t>Quarter</t>
  </si>
  <si>
    <t>Total Expense</t>
  </si>
  <si>
    <t>Sum of Sales</t>
  </si>
  <si>
    <t>MIN</t>
  </si>
  <si>
    <t>LEFT ARROW</t>
  </si>
  <si>
    <t>MIDDLE BAR</t>
  </si>
  <si>
    <t>RIGHT ARROW</t>
  </si>
  <si>
    <t>Sum of Total</t>
  </si>
  <si>
    <t>Sum of CY</t>
  </si>
  <si>
    <t>Remaining</t>
  </si>
  <si>
    <t>Sum of Volume</t>
  </si>
  <si>
    <t>Sales PY</t>
  </si>
  <si>
    <t>Trend</t>
  </si>
  <si>
    <t>Investment</t>
  </si>
  <si>
    <t>▲</t>
  </si>
  <si>
    <t>▼</t>
  </si>
  <si>
    <t>Sales CY</t>
  </si>
  <si>
    <t>Volume CY</t>
  </si>
  <si>
    <t>Volume PY</t>
  </si>
  <si>
    <t>CURRENT YEAR 2019-20</t>
  </si>
  <si>
    <t>Percentage</t>
  </si>
  <si>
    <t>PREVIOUS YEAR</t>
  </si>
  <si>
    <t>Sum of 2015-16</t>
  </si>
  <si>
    <t>Sum of 2016-17</t>
  </si>
  <si>
    <t>Sum of 2017-18</t>
  </si>
  <si>
    <t>Sum of 2018-19</t>
  </si>
  <si>
    <t>Sum of 2019-20</t>
  </si>
  <si>
    <t>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</si>
</sst>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 #,##0_-;\-* #,##0_-;_-* &quot;-&quot;??_-;_-@_-"/>
    <numFmt numFmtId="166" formatCode="##,##0,,&quot; m&quot;"/>
    <numFmt numFmtId="167" formatCode="##,##0,&quot; m&quot;"/>
  </numFmts>
  <fonts count="25" x14ac:knownFonts="1">
    <font>
      <sz val="11"/>
      <color theme="1"/>
      <name val="Calibri"/>
      <family val="2"/>
      <scheme val="minor"/>
    </font>
    <font>
      <sz val="10"/>
      <color theme="1"/>
      <name val="Arial"/>
      <family val="2"/>
    </font>
    <font>
      <sz val="11"/>
      <color theme="1" tint="0.34998626667073579"/>
      <name val="Calibri"/>
      <family val="2"/>
      <scheme val="minor"/>
    </font>
    <font>
      <b/>
      <sz val="11"/>
      <color theme="0"/>
      <name val="Corbel"/>
      <family val="2"/>
    </font>
    <font>
      <sz val="11"/>
      <color theme="1"/>
      <name val="Corbel"/>
      <family val="2"/>
    </font>
    <font>
      <sz val="11"/>
      <color theme="0"/>
      <name val="Corbel"/>
      <family val="2"/>
    </font>
    <font>
      <sz val="11"/>
      <color theme="0"/>
      <name val="Calibri"/>
      <family val="2"/>
      <scheme val="minor"/>
    </font>
    <font>
      <b/>
      <sz val="11"/>
      <color theme="0"/>
      <name val="Calibri"/>
      <family val="2"/>
      <scheme val="minor"/>
    </font>
    <font>
      <sz val="11"/>
      <color theme="4" tint="-0.249977111117893"/>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4"/>
      <color theme="1"/>
      <name val="Calibri"/>
      <family val="2"/>
      <scheme val="minor"/>
    </font>
    <font>
      <sz val="12"/>
      <color theme="1"/>
      <name val="Calibri"/>
      <family val="2"/>
      <scheme val="minor"/>
    </font>
    <font>
      <b/>
      <sz val="12"/>
      <color theme="0" tint="-0.499984740745262"/>
      <name val="Calibri"/>
      <family val="2"/>
      <scheme val="minor"/>
    </font>
    <font>
      <sz val="14"/>
      <color rgb="FFFF0000"/>
      <name val="Calibri"/>
      <family val="2"/>
      <scheme val="minor"/>
    </font>
    <font>
      <sz val="14"/>
      <name val="Calibri"/>
      <family val="2"/>
      <scheme val="minor"/>
    </font>
    <font>
      <sz val="14"/>
      <color theme="0"/>
      <name val="Calibri"/>
      <family val="2"/>
      <scheme val="minor"/>
    </font>
    <font>
      <sz val="14"/>
      <color theme="1" tint="0.34998626667073579"/>
      <name val="Calibri"/>
      <family val="2"/>
      <scheme val="minor"/>
    </font>
    <font>
      <sz val="16"/>
      <color theme="1" tint="0.34998626667073579"/>
      <name val="Calibri"/>
      <family val="2"/>
      <scheme val="minor"/>
    </font>
    <font>
      <b/>
      <sz val="14"/>
      <color theme="2" tint="-0.749992370372631"/>
      <name val="Calibri"/>
      <family val="2"/>
      <scheme val="minor"/>
    </font>
    <font>
      <b/>
      <sz val="14"/>
      <color theme="1" tint="0.499984740745262"/>
      <name val="Calibri Light"/>
      <family val="2"/>
      <scheme val="major"/>
    </font>
    <font>
      <b/>
      <sz val="14"/>
      <color theme="0" tint="-0.499984740745262"/>
      <name val="Calibri Light"/>
      <family val="2"/>
      <scheme val="major"/>
    </font>
    <font>
      <sz val="11"/>
      <color theme="1"/>
      <name val="Calibri"/>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2" tint="-0.249977111117893"/>
        <bgColor theme="4" tint="0.79998168889431442"/>
      </patternFill>
    </fill>
    <fill>
      <patternFill patternType="solid">
        <fgColor theme="4" tint="-0.249977111117893"/>
        <bgColor theme="4" tint="0.79998168889431442"/>
      </patternFill>
    </fill>
    <fill>
      <patternFill patternType="solid">
        <fgColor rgb="FFFFFFCC"/>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1" tint="0.499984740745262"/>
        <bgColor indexed="64"/>
      </patternFill>
    </fill>
    <fill>
      <patternFill patternType="darkVertical">
        <fgColor theme="7" tint="0.59996337778862885"/>
        <bgColor theme="7" tint="-0.24994659260841701"/>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4" fillId="10" borderId="0"/>
  </cellStyleXfs>
  <cellXfs count="63">
    <xf numFmtId="0" fontId="0" fillId="0" borderId="0" xfId="0"/>
    <xf numFmtId="0" fontId="2" fillId="0" borderId="0" xfId="0" applyFont="1"/>
    <xf numFmtId="0" fontId="3" fillId="2" borderId="1" xfId="0" applyFont="1" applyFill="1" applyBorder="1" applyAlignment="1">
      <alignment vertical="center"/>
    </xf>
    <xf numFmtId="0" fontId="4" fillId="3" borderId="1" xfId="0" applyFont="1" applyFill="1" applyBorder="1" applyAlignment="1">
      <alignment vertical="center"/>
    </xf>
    <xf numFmtId="165" fontId="4" fillId="3" borderId="1" xfId="1" applyNumberFormat="1" applyFont="1" applyFill="1" applyBorder="1" applyAlignment="1">
      <alignment vertical="center"/>
    </xf>
    <xf numFmtId="0" fontId="4" fillId="0" borderId="1" xfId="0" applyFont="1" applyBorder="1" applyAlignment="1">
      <alignment vertical="center"/>
    </xf>
    <xf numFmtId="165" fontId="4" fillId="0" borderId="1" xfId="1" applyNumberFormat="1" applyFont="1" applyBorder="1" applyAlignment="1">
      <alignment vertical="center"/>
    </xf>
    <xf numFmtId="0" fontId="4" fillId="0" borderId="1" xfId="0" applyFont="1" applyBorder="1" applyAlignment="1"/>
    <xf numFmtId="0" fontId="4" fillId="3" borderId="1" xfId="0" applyFont="1" applyFill="1" applyBorder="1" applyAlignment="1"/>
    <xf numFmtId="165" fontId="0" fillId="0" borderId="0" xfId="0" applyNumberFormat="1"/>
    <xf numFmtId="165" fontId="0" fillId="0" borderId="0" xfId="1" applyNumberFormat="1" applyFont="1"/>
    <xf numFmtId="0" fontId="5" fillId="2" borderId="0" xfId="0" applyFont="1" applyFill="1" applyAlignment="1">
      <alignment vertical="center"/>
    </xf>
    <xf numFmtId="9" fontId="4" fillId="0" borderId="0" xfId="0" applyNumberFormat="1" applyFont="1" applyFill="1" applyAlignment="1">
      <alignment vertical="center"/>
    </xf>
    <xf numFmtId="0" fontId="4" fillId="0" borderId="0" xfId="0" applyFont="1" applyAlignment="1">
      <alignment horizontal="left" vertical="center"/>
    </xf>
    <xf numFmtId="0" fontId="4" fillId="0" borderId="0" xfId="0" applyFont="1" applyAlignment="1">
      <alignment vertical="center"/>
    </xf>
    <xf numFmtId="9" fontId="4" fillId="0" borderId="0" xfId="0" applyNumberFormat="1" applyFont="1" applyAlignment="1">
      <alignment vertical="center"/>
    </xf>
    <xf numFmtId="9" fontId="4" fillId="0" borderId="0" xfId="0" applyNumberFormat="1" applyFont="1" applyAlignment="1"/>
    <xf numFmtId="9" fontId="4" fillId="0" borderId="0" xfId="2" applyFont="1" applyAlignment="1">
      <alignment vertical="center"/>
    </xf>
    <xf numFmtId="0" fontId="6" fillId="2" borderId="0" xfId="0" applyFont="1" applyFill="1"/>
    <xf numFmtId="9" fontId="0" fillId="0" borderId="0" xfId="2" applyFont="1"/>
    <xf numFmtId="165" fontId="7" fillId="5" borderId="2" xfId="1" applyNumberFormat="1" applyFont="1" applyFill="1" applyBorder="1"/>
    <xf numFmtId="9" fontId="2" fillId="0" borderId="0" xfId="0" applyNumberFormat="1" applyFont="1"/>
    <xf numFmtId="0" fontId="8" fillId="6" borderId="0" xfId="0" applyFont="1" applyFill="1"/>
    <xf numFmtId="165" fontId="8" fillId="6" borderId="0" xfId="1" applyNumberFormat="1" applyFont="1" applyFill="1"/>
    <xf numFmtId="165" fontId="4" fillId="4" borderId="1" xfId="1" applyNumberFormat="1" applyFont="1" applyFill="1" applyBorder="1" applyAlignment="1">
      <alignment vertical="center"/>
    </xf>
    <xf numFmtId="0" fontId="3" fillId="2" borderId="2" xfId="0" applyFont="1" applyFill="1" applyBorder="1" applyAlignment="1">
      <alignment vertical="center"/>
    </xf>
    <xf numFmtId="165" fontId="3" fillId="2" borderId="2" xfId="1" applyNumberFormat="1" applyFont="1" applyFill="1" applyBorder="1" applyAlignment="1">
      <alignment vertical="center"/>
    </xf>
    <xf numFmtId="165" fontId="3" fillId="2" borderId="2" xfId="1" applyNumberFormat="1" applyFont="1" applyFill="1" applyBorder="1" applyAlignment="1">
      <alignment horizontal="right" vertical="center"/>
    </xf>
    <xf numFmtId="0" fontId="4" fillId="0" borderId="3" xfId="0" applyFont="1" applyBorder="1" applyAlignment="1">
      <alignment vertical="center"/>
    </xf>
    <xf numFmtId="165" fontId="4" fillId="0" borderId="3" xfId="1" applyNumberFormat="1"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6" borderId="0" xfId="0" applyFill="1"/>
    <xf numFmtId="0" fontId="0" fillId="0" borderId="0" xfId="0" applyAlignment="1">
      <alignment vertical="center"/>
    </xf>
    <xf numFmtId="0" fontId="0" fillId="0" borderId="0" xfId="0" applyAlignment="1">
      <alignment horizontal="left" indent="2"/>
    </xf>
    <xf numFmtId="9" fontId="0" fillId="0" borderId="0" xfId="0" applyNumberFormat="1"/>
    <xf numFmtId="1" fontId="0" fillId="0" borderId="0" xfId="0" applyNumberFormat="1"/>
    <xf numFmtId="166" fontId="0" fillId="0" borderId="0" xfId="0" applyNumberFormat="1"/>
    <xf numFmtId="167" fontId="0" fillId="0" borderId="0" xfId="0" applyNumberFormat="1"/>
    <xf numFmtId="0" fontId="2" fillId="0" borderId="0" xfId="0" applyFont="1" applyAlignment="1">
      <alignment horizontal="center"/>
    </xf>
    <xf numFmtId="0" fontId="12" fillId="0" borderId="0" xfId="0" applyFont="1"/>
    <xf numFmtId="0" fontId="10" fillId="0" borderId="0" xfId="0" applyFont="1"/>
    <xf numFmtId="0" fontId="11" fillId="0" borderId="0" xfId="0" applyFont="1"/>
    <xf numFmtId="0" fontId="13" fillId="0" borderId="0" xfId="0" applyFont="1"/>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166" fontId="17" fillId="7" borderId="0" xfId="0" applyNumberFormat="1" applyFont="1" applyFill="1"/>
    <xf numFmtId="167" fontId="13" fillId="8" borderId="0" xfId="0" applyNumberFormat="1" applyFont="1" applyFill="1"/>
    <xf numFmtId="166" fontId="13" fillId="7" borderId="0" xfId="0" applyNumberFormat="1" applyFont="1" applyFill="1"/>
    <xf numFmtId="0" fontId="20" fillId="0" borderId="0" xfId="0" applyFont="1" applyAlignment="1">
      <alignment horizontal="center"/>
    </xf>
    <xf numFmtId="0" fontId="19" fillId="0" borderId="0" xfId="0" applyFont="1"/>
    <xf numFmtId="166" fontId="18" fillId="9" borderId="0" xfId="0" applyNumberFormat="1" applyFont="1" applyFill="1"/>
    <xf numFmtId="167" fontId="18" fillId="9" borderId="0" xfId="0" applyNumberFormat="1" applyFont="1" applyFill="1"/>
    <xf numFmtId="0" fontId="16" fillId="0" borderId="0" xfId="0" applyFont="1"/>
    <xf numFmtId="0" fontId="22" fillId="0" borderId="0" xfId="0" applyFont="1"/>
    <xf numFmtId="0" fontId="23" fillId="0" borderId="0" xfId="0" applyFont="1"/>
    <xf numFmtId="0" fontId="24" fillId="10" borderId="0" xfId="3"/>
    <xf numFmtId="0" fontId="0" fillId="0" borderId="0" xfId="0" applyAlignment="1">
      <alignment horizontal="center" vertical="center"/>
    </xf>
    <xf numFmtId="0" fontId="24" fillId="10" borderId="0" xfId="3"/>
    <xf numFmtId="0" fontId="21" fillId="0" borderId="0" xfId="0" applyFont="1" applyAlignment="1">
      <alignment horizontal="center"/>
    </xf>
  </cellXfs>
  <cellStyles count="4">
    <cellStyle name="Comma" xfId="1" builtinId="3"/>
    <cellStyle name="Normal" xfId="0" builtinId="0"/>
    <cellStyle name="Percent" xfId="2" builtinId="5"/>
    <cellStyle name="Style 1" xfId="3" xr:uid="{3CCF0749-F2FE-4D5F-A970-5D9BB798A278}"/>
  </cellStyles>
  <dxfs count="23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FF000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FF0000"/>
      </fon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00B050"/>
      </font>
    </dxf>
    <dxf>
      <font>
        <color rgb="FF00B050"/>
      </font>
    </dxf>
    <dxf>
      <font>
        <color rgb="FF00B050"/>
      </font>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orbe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3" formatCode="0%"/>
    </dxf>
    <dxf>
      <numFmt numFmtId="13" formatCode="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numFmt numFmtId="13" formatCode="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numFmt numFmtId="13" formatCode="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numFmt numFmtId="13" formatCode="0%"/>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1" tint="0.34998626667073579"/>
        <name val="Calibri"/>
        <family val="2"/>
        <scheme val="minor"/>
      </font>
    </dxf>
    <dxf>
      <font>
        <b val="0"/>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orbel"/>
        <family val="2"/>
        <scheme val="none"/>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numFmt numFmtId="165" formatCode="_-* #,##0_-;\-* #,##0_-;_-* &quot;-&quot;??_-;_-@_-"/>
      <fill>
        <patternFill patternType="solid">
          <fgColor theme="4" tint="0.79998168889431442"/>
          <bgColor theme="4" tint="-0.249977111117893"/>
        </patternFill>
      </fill>
    </dxf>
    <dxf>
      <font>
        <b val="0"/>
        <i val="0"/>
        <strike val="0"/>
        <condense val="0"/>
        <extend val="0"/>
        <outline val="0"/>
        <shadow val="0"/>
        <u val="none"/>
        <vertAlign val="baseline"/>
        <sz val="11"/>
        <color theme="1"/>
        <name val="Corbel"/>
        <family val="2"/>
        <scheme val="none"/>
      </font>
      <numFmt numFmtId="165" formatCode="_-* #,##0_-;\-* #,##0_-;_-* &quot;-&quot;??_-;_-@_-"/>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numFmt numFmtId="165" formatCode="_-* #,##0_-;\-* #,##0_-;_-* &quot;-&quot;??_-;_-@_-"/>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orbel"/>
        <family val="2"/>
        <scheme val="none"/>
      </font>
      <alignment horizontal="general"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orbel"/>
        <family val="2"/>
        <scheme val="none"/>
      </font>
      <fill>
        <patternFill patternType="solid">
          <fgColor indexed="64"/>
          <bgColor theme="4" tint="-0.249977111117893"/>
        </patternFill>
      </fill>
      <alignment horizontal="general" vertical="center" textRotation="0" wrapText="0" indent="0" justifyLastLine="0" shrinkToFit="0" readingOrder="0"/>
    </dxf>
    <dxf>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numFmt numFmtId="165" formatCode="_-* #,##0_-;\-* #,##0_-;_-* &quot;-&quot;??_-;_-@_-"/>
      <fill>
        <patternFill patternType="solid">
          <fgColor theme="4" tint="0.79998168889431442"/>
          <bgColor theme="4" tint="-0.249977111117893"/>
        </patternFill>
      </fill>
    </dxf>
    <dxf>
      <font>
        <b/>
        <color theme="1"/>
      </font>
      <border>
        <bottom style="thin">
          <color theme="7"/>
        </bottom>
        <vertical/>
        <horizontal/>
      </border>
    </dxf>
    <dxf>
      <font>
        <color theme="1"/>
      </font>
      <fill>
        <gradientFill degree="90">
          <stop position="0">
            <color theme="7" tint="0.80001220740379042"/>
          </stop>
          <stop position="1">
            <color theme="7" tint="0.59999389629810485"/>
          </stop>
        </gradientFill>
      </fill>
      <border>
        <left style="thin">
          <color theme="7"/>
        </left>
        <right style="thin">
          <color theme="7"/>
        </right>
        <top style="thin">
          <color theme="7"/>
        </top>
        <bottom style="thin">
          <color theme="7"/>
        </bottom>
        <vertical/>
        <horizontal/>
      </border>
    </dxf>
    <dxf>
      <font>
        <b val="0"/>
        <i val="0"/>
        <sz val="24"/>
        <color theme="0"/>
        <name val="Angsana New"/>
        <family val="1"/>
        <charset val="222"/>
        <scheme val="none"/>
      </font>
      <fill>
        <gradientFill degree="90">
          <stop position="0">
            <color theme="7" tint="0.40000610370189521"/>
          </stop>
          <stop position="1">
            <color theme="7" tint="-0.25098422193060094"/>
          </stop>
        </gradientFill>
      </fill>
    </dxf>
  </dxfs>
  <tableStyles count="3" defaultTableStyle="TableStyleMedium2" defaultPivotStyle="PivotStyleLight16">
    <tableStyle name="Slicer Style 1" pivot="0" table="0" count="1" xr9:uid="{3FE2E2F2-8ADC-4CA8-8E22-21099F71F947}"/>
    <tableStyle name="Slicer Style 2" pivot="0" table="0" count="4" xr9:uid="{6FA6356F-C4BD-477F-8699-0532D6053816}">
      <tableStyleElement type="wholeTable" dxfId="238"/>
    </tableStyle>
    <tableStyle name="SlicerStyleDark4 2" pivot="0" table="0" count="10" xr9:uid="{1410266A-CAB5-4B20-B17E-C9E37DAB35C8}">
      <tableStyleElement type="wholeTable" dxfId="237"/>
      <tableStyleElement type="headerRow" dxfId="236"/>
    </tableStyle>
  </tableStyles>
  <colors>
    <mruColors>
      <color rgb="FF5C0458"/>
      <color rgb="FF551F91"/>
      <color rgb="FFF01EF5"/>
      <color rgb="FFFFFFCC"/>
    </mruColors>
  </colors>
  <extLst>
    <ext xmlns:x14="http://schemas.microsoft.com/office/spreadsheetml/2009/9/main" uri="{46F421CA-312F-682f-3DD2-61675219B42D}">
      <x14:dxfs count="12">
        <dxf>
          <font>
            <color rgb="FF000000"/>
          </font>
          <fill>
            <gradientFill degree="90">
              <stop position="0">
                <color theme="7" tint="0.80001220740379042"/>
              </stop>
              <stop position="1">
                <color theme="7" tint="0.40000610370189521"/>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7" tint="0.80001220740379042"/>
              </stop>
              <stop position="1">
                <color theme="7" tint="0.40000610370189521"/>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7" tint="0.80001220740379042"/>
              </stop>
              <stop position="1">
                <color theme="7" tint="0.40000610370189521"/>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7" tint="0.80001220740379042"/>
              </stop>
              <stop position="1">
                <color theme="7" tint="0.40000610370189521"/>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gradientFill degree="90">
              <stop position="0">
                <color theme="7" tint="0.40000610370189521"/>
              </stop>
              <stop position="1">
                <color theme="7" tint="-0.25098422193060094"/>
              </stop>
            </gradient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gradientFill degree="90">
              <stop position="0">
                <color theme="0" tint="-5.0965910824915313E-2"/>
              </stop>
              <stop position="1">
                <color theme="7" tint="0.40000610370189521"/>
              </stop>
            </gradientFill>
          </fill>
        </dxf>
        <dxf>
          <font>
            <b/>
            <i/>
            <sz val="16"/>
            <color theme="0"/>
            <name val="Arabic Typesetting"/>
            <family val="4"/>
            <charset val="178"/>
            <scheme val="none"/>
          </font>
          <fill>
            <gradientFill degree="90">
              <stop position="0">
                <color theme="7" tint="0.40000610370189521"/>
              </stop>
              <stop position="1">
                <color theme="7" tint="-0.25098422193060094"/>
              </stop>
            </gradientFill>
          </fill>
          <border>
            <left style="thick">
              <color theme="7" tint="0.39994506668294322"/>
            </left>
            <right style="thick">
              <color theme="7" tint="0.39994506668294322"/>
            </right>
            <top style="thick">
              <color theme="7" tint="0.39994506668294322"/>
            </top>
            <bottom style="thick">
              <color theme="7" tint="0.39994506668294322"/>
            </bottom>
          </border>
        </dxf>
        <dxf>
          <font>
            <b/>
            <i val="0"/>
            <strike val="0"/>
            <sz val="16"/>
            <color theme="0"/>
            <name val="Arabic Typesetting"/>
            <family val="4"/>
            <charset val="178"/>
            <scheme val="none"/>
          </font>
          <fill>
            <gradientFill degree="90">
              <stop position="0">
                <color theme="7" tint="0.59999389629810485"/>
              </stop>
              <stop position="1">
                <color theme="7" tint="0.80001220740379042"/>
              </stop>
            </gradientFill>
          </fill>
          <border>
            <left style="thick">
              <color theme="7" tint="0.59996337778862885"/>
            </left>
            <right style="thick">
              <color theme="7" tint="0.59996337778862885"/>
            </right>
            <top style="thick">
              <color theme="7" tint="0.59996337778862885"/>
            </top>
            <bottom style="thick">
              <color theme="7" tint="0.59996337778862885"/>
            </bottom>
          </border>
        </dxf>
        <dxf>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s>
        </x14:slicerStyle>
        <x14:slicerStyle name="Slicer Style 2">
          <x14:slicerStyleElements>
            <x14:slicerStyleElement type="unselectedItemWithData" dxfId="10"/>
            <x14:slicerStyleElement type="selectedItemWithData" dxfId="9"/>
            <x14:slicerStyleElement type="hoveredSelectedItemWith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onnections" Target="connection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7" Type="http://schemas.openxmlformats.org/officeDocument/2006/relationships/worksheet" Target="worksheets/sheet7.xml"/><Relationship Id="rId71"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40" Type="http://schemas.microsoft.com/office/2007/relationships/slicerCache" Target="slicerCaches/slicerCache1.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styles" Target="style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theme" Target="theme/theme1.xml"/><Relationship Id="rId54" Type="http://schemas.openxmlformats.org/officeDocument/2006/relationships/customXml" Target="../customXml/item8.xml"/><Relationship Id="rId62" Type="http://schemas.openxmlformats.org/officeDocument/2006/relationships/customXml" Target="../customXml/item16.xml"/><Relationship Id="rId70"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sharedStrings" Target="sharedStrings.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9.xml"/><Relationship Id="rId34" Type="http://schemas.openxmlformats.org/officeDocument/2006/relationships/pivotCacheDefinition" Target="pivotCache/pivotCacheDefinition14.xml"/><Relationship Id="rId50" Type="http://schemas.openxmlformats.org/officeDocument/2006/relationships/customXml" Target="../customXml/item4.xml"/><Relationship Id="rId5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3.png"/><Relationship Id="rId4" Type="http://schemas.openxmlformats.org/officeDocument/2006/relationships/image" Target="../media/image2.pn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 Id="rId5" Type="http://schemas.openxmlformats.org/officeDocument/2006/relationships/image" Target="../media/image3.png"/><Relationship Id="rId4" Type="http://schemas.openxmlformats.org/officeDocument/2006/relationships/image" Target="../media/image2.png"/></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v>MINIMUM</c:v>
          </c:tx>
          <c:spPr>
            <a:no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salesBySector!$E$5:$E$12</c:f>
              <c:numCache>
                <c:formatCode>0</c:formatCode>
                <c:ptCount val="8"/>
                <c:pt idx="0">
                  <c:v>192.15388223453996</c:v>
                </c:pt>
                <c:pt idx="1">
                  <c:v>85.385639562539993</c:v>
                </c:pt>
                <c:pt idx="2">
                  <c:v>200.11369267554002</c:v>
                </c:pt>
                <c:pt idx="3">
                  <c:v>270.17146474066999</c:v>
                </c:pt>
                <c:pt idx="4">
                  <c:v>241.02144285590998</c:v>
                </c:pt>
                <c:pt idx="5">
                  <c:v>256.38343654680006</c:v>
                </c:pt>
                <c:pt idx="6">
                  <c:v>273.26729667261992</c:v>
                </c:pt>
                <c:pt idx="7">
                  <c:v>155.23659421462003</c:v>
                </c:pt>
              </c:numCache>
            </c:numRef>
          </c:val>
          <c:extLst>
            <c:ext xmlns:c16="http://schemas.microsoft.com/office/drawing/2014/chart" uri="{C3380CC4-5D6E-409C-BE32-E72D297353CC}">
              <c16:uniqueId val="{00000000-7955-45AC-8B76-3BB648AB844B}"/>
            </c:ext>
          </c:extLst>
        </c:ser>
        <c:ser>
          <c:idx val="1"/>
          <c:order val="1"/>
          <c:tx>
            <c:v>DOWN</c:v>
          </c:tx>
          <c:spPr>
            <a:blipFill>
              <a:blip xmlns:r="http://schemas.openxmlformats.org/officeDocument/2006/relationships" r:embed="rId3"/>
              <a:stretch>
                <a:fillRect/>
              </a:stretch>
            </a:blip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salesBySector!$F$5:$F$12</c:f>
              <c:numCache>
                <c:formatCode>General</c:formatCode>
                <c:ptCount val="8"/>
                <c:pt idx="0">
                  <c:v>#N/A</c:v>
                </c:pt>
                <c:pt idx="1">
                  <c:v>#N/A</c:v>
                </c:pt>
                <c:pt idx="2">
                  <c:v>#N/A</c:v>
                </c:pt>
                <c:pt idx="3">
                  <c:v>#N/A</c:v>
                </c:pt>
                <c:pt idx="4">
                  <c:v>#N/A</c:v>
                </c:pt>
                <c:pt idx="5">
                  <c:v>20</c:v>
                </c:pt>
                <c:pt idx="6">
                  <c:v>#N/A</c:v>
                </c:pt>
                <c:pt idx="7">
                  <c:v>#N/A</c:v>
                </c:pt>
              </c:numCache>
            </c:numRef>
          </c:val>
          <c:extLst>
            <c:ext xmlns:c16="http://schemas.microsoft.com/office/drawing/2014/chart" uri="{C3380CC4-5D6E-409C-BE32-E72D297353CC}">
              <c16:uniqueId val="{00000002-7955-45AC-8B76-3BB648AB844B}"/>
            </c:ext>
          </c:extLst>
        </c:ser>
        <c:ser>
          <c:idx val="2"/>
          <c:order val="2"/>
          <c:tx>
            <c:v>BAR</c:v>
          </c:tx>
          <c:spPr>
            <a:blipFill>
              <a:blip xmlns:r="http://schemas.openxmlformats.org/officeDocument/2006/relationships" r:embed="rId4"/>
              <a:stretch>
                <a:fillRect/>
              </a:stretch>
            </a:blipFill>
            <a:ln w="0">
              <a:solidFill>
                <a:schemeClr val="tx2">
                  <a:lumMod val="75000"/>
                </a:schemeClr>
              </a:solid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salesBySector!$G$5:$G$12</c:f>
              <c:numCache>
                <c:formatCode>0</c:formatCode>
                <c:ptCount val="8"/>
                <c:pt idx="0">
                  <c:v>227.52060673740013</c:v>
                </c:pt>
                <c:pt idx="1">
                  <c:v>228.71055475886993</c:v>
                </c:pt>
                <c:pt idx="2">
                  <c:v>105.37194074709996</c:v>
                </c:pt>
                <c:pt idx="3">
                  <c:v>4.6894890799500786</c:v>
                </c:pt>
                <c:pt idx="4">
                  <c:v>6.0167270685700487</c:v>
                </c:pt>
                <c:pt idx="5">
                  <c:v>45.706883244179892</c:v>
                </c:pt>
                <c:pt idx="6">
                  <c:v>3.4718414365700596</c:v>
                </c:pt>
                <c:pt idx="7">
                  <c:v>24.736314911059935</c:v>
                </c:pt>
              </c:numCache>
            </c:numRef>
          </c:val>
          <c:extLst>
            <c:ext xmlns:c16="http://schemas.microsoft.com/office/drawing/2014/chart" uri="{C3380CC4-5D6E-409C-BE32-E72D297353CC}">
              <c16:uniqueId val="{00000003-7955-45AC-8B76-3BB648AB844B}"/>
            </c:ext>
          </c:extLst>
        </c:ser>
        <c:ser>
          <c:idx val="3"/>
          <c:order val="3"/>
          <c:tx>
            <c:v>UP</c:v>
          </c:tx>
          <c:spPr>
            <a:blipFill>
              <a:blip xmlns:r="http://schemas.openxmlformats.org/officeDocument/2006/relationships" r:embed="rId5"/>
              <a:stretch>
                <a:fillRect/>
              </a:stretch>
            </a:blip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salesBySector!$H$5:$H$12</c:f>
              <c:numCache>
                <c:formatCode>General</c:formatCode>
                <c:ptCount val="8"/>
                <c:pt idx="0">
                  <c:v>20</c:v>
                </c:pt>
                <c:pt idx="1">
                  <c:v>20</c:v>
                </c:pt>
                <c:pt idx="2">
                  <c:v>20</c:v>
                </c:pt>
                <c:pt idx="3">
                  <c:v>20</c:v>
                </c:pt>
                <c:pt idx="4">
                  <c:v>20</c:v>
                </c:pt>
                <c:pt idx="5">
                  <c:v>#N/A</c:v>
                </c:pt>
                <c:pt idx="6">
                  <c:v>20</c:v>
                </c:pt>
                <c:pt idx="7">
                  <c:v>20</c:v>
                </c:pt>
              </c:numCache>
            </c:numRef>
          </c:val>
          <c:extLst>
            <c:ext xmlns:c16="http://schemas.microsoft.com/office/drawing/2014/chart" uri="{C3380CC4-5D6E-409C-BE32-E72D297353CC}">
              <c16:uniqueId val="{00000004-7955-45AC-8B76-3BB648AB844B}"/>
            </c:ext>
          </c:extLst>
        </c:ser>
        <c:dLbls>
          <c:showLegendKey val="0"/>
          <c:showVal val="0"/>
          <c:showCatName val="0"/>
          <c:showSerName val="0"/>
          <c:showPercent val="0"/>
          <c:showBubbleSize val="0"/>
        </c:dLbls>
        <c:gapWidth val="150"/>
        <c:overlap val="100"/>
        <c:axId val="378782112"/>
        <c:axId val="828579680"/>
      </c:barChart>
      <c:catAx>
        <c:axId val="37878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79680"/>
        <c:crosses val="autoZero"/>
        <c:auto val="1"/>
        <c:lblAlgn val="ctr"/>
        <c:lblOffset val="100"/>
        <c:noMultiLvlLbl val="0"/>
      </c:catAx>
      <c:valAx>
        <c:axId val="828579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FOREX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FOREX</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C59-4762-B2C9-62A91CE10A37}"/>
              </c:ext>
            </c:extLst>
          </c:dPt>
          <c:dPt>
            <c:idx val="1"/>
            <c:bubble3D val="0"/>
            <c:spPr>
              <a:noFill/>
              <a:ln w="19050">
                <a:noFill/>
              </a:ln>
              <a:effectLst/>
            </c:spPr>
            <c:extLst>
              <c:ext xmlns:c16="http://schemas.microsoft.com/office/drawing/2014/chart" uri="{C3380CC4-5D6E-409C-BE32-E72D297353CC}">
                <c16:uniqueId val="{00000003-3C59-4762-B2C9-62A91CE10A37}"/>
              </c:ext>
            </c:extLst>
          </c:dPt>
          <c:cat>
            <c:numLit>
              <c:formatCode>General</c:formatCode>
              <c:ptCount val="2"/>
              <c:pt idx="0">
                <c:v>0</c:v>
              </c:pt>
              <c:pt idx="1">
                <c:v>0</c:v>
              </c:pt>
            </c:numLit>
          </c:cat>
          <c:val>
            <c:numRef>
              <c:f>effectiveness!$C$7:$D$7</c:f>
              <c:numCache>
                <c:formatCode>0%</c:formatCode>
                <c:ptCount val="2"/>
                <c:pt idx="0">
                  <c:v>0.85</c:v>
                </c:pt>
                <c:pt idx="1">
                  <c:v>0.15000000000000002</c:v>
                </c:pt>
              </c:numCache>
            </c:numRef>
          </c:val>
          <c:extLst>
            <c:ext xmlns:c16="http://schemas.microsoft.com/office/drawing/2014/chart" uri="{C3380CC4-5D6E-409C-BE32-E72D297353CC}">
              <c16:uniqueId val="{00000004-3C59-4762-B2C9-62A91CE10A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INSURANCE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INSURANCE</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9FD-47C7-A078-3622D27877AE}"/>
              </c:ext>
            </c:extLst>
          </c:dPt>
          <c:dPt>
            <c:idx val="1"/>
            <c:bubble3D val="0"/>
            <c:spPr>
              <a:noFill/>
              <a:ln w="19050">
                <a:noFill/>
              </a:ln>
              <a:effectLst/>
            </c:spPr>
            <c:extLst>
              <c:ext xmlns:c16="http://schemas.microsoft.com/office/drawing/2014/chart" uri="{C3380CC4-5D6E-409C-BE32-E72D297353CC}">
                <c16:uniqueId val="{00000003-E9FD-47C7-A078-3622D27877AE}"/>
              </c:ext>
            </c:extLst>
          </c:dPt>
          <c:cat>
            <c:numLit>
              <c:formatCode>General</c:formatCode>
              <c:ptCount val="2"/>
              <c:pt idx="0">
                <c:v>0</c:v>
              </c:pt>
              <c:pt idx="1">
                <c:v>0</c:v>
              </c:pt>
            </c:numLit>
          </c:cat>
          <c:val>
            <c:numRef>
              <c:f>effectiveness!$C$8:$D$8</c:f>
              <c:numCache>
                <c:formatCode>0%</c:formatCode>
                <c:ptCount val="2"/>
                <c:pt idx="0">
                  <c:v>0.86</c:v>
                </c:pt>
                <c:pt idx="1">
                  <c:v>0.14000000000000001</c:v>
                </c:pt>
              </c:numCache>
            </c:numRef>
          </c:val>
          <c:extLst>
            <c:ext xmlns:c16="http://schemas.microsoft.com/office/drawing/2014/chart" uri="{C3380CC4-5D6E-409C-BE32-E72D297353CC}">
              <c16:uniqueId val="{00000004-E9FD-47C7-A078-3622D27877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INVESTMENT</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290-4EA7-85D1-CC9E2150F7D5}"/>
              </c:ext>
            </c:extLst>
          </c:dPt>
          <c:dPt>
            <c:idx val="1"/>
            <c:bubble3D val="0"/>
            <c:spPr>
              <a:noFill/>
              <a:ln w="19050">
                <a:noFill/>
              </a:ln>
              <a:effectLst/>
            </c:spPr>
            <c:extLst>
              <c:ext xmlns:c16="http://schemas.microsoft.com/office/drawing/2014/chart" uri="{C3380CC4-5D6E-409C-BE32-E72D297353CC}">
                <c16:uniqueId val="{00000003-7290-4EA7-85D1-CC9E2150F7D5}"/>
              </c:ext>
            </c:extLst>
          </c:dPt>
          <c:cat>
            <c:numLit>
              <c:formatCode>General</c:formatCode>
              <c:ptCount val="2"/>
              <c:pt idx="0">
                <c:v>0</c:v>
              </c:pt>
              <c:pt idx="1">
                <c:v>0</c:v>
              </c:pt>
            </c:numLit>
          </c:cat>
          <c:val>
            <c:numRef>
              <c:f>effectiveness!$C$9:$D$9</c:f>
              <c:numCache>
                <c:formatCode>0%</c:formatCode>
                <c:ptCount val="2"/>
                <c:pt idx="0">
                  <c:v>0.9</c:v>
                </c:pt>
                <c:pt idx="1">
                  <c:v>9.9999999999999978E-2</c:v>
                </c:pt>
              </c:numCache>
            </c:numRef>
          </c:val>
          <c:extLst>
            <c:ext xmlns:c16="http://schemas.microsoft.com/office/drawing/2014/chart" uri="{C3380CC4-5D6E-409C-BE32-E72D297353CC}">
              <c16:uniqueId val="{00000004-7290-4EA7-85D1-CC9E2150F7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MINIMUM</c:v>
          </c:tx>
          <c:spPr>
            <a:no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salesBySector!$E$5:$E$12</c:f>
              <c:numCache>
                <c:formatCode>0</c:formatCode>
                <c:ptCount val="8"/>
                <c:pt idx="0">
                  <c:v>192.15388223453996</c:v>
                </c:pt>
                <c:pt idx="1">
                  <c:v>85.385639562539993</c:v>
                </c:pt>
                <c:pt idx="2">
                  <c:v>200.11369267554002</c:v>
                </c:pt>
                <c:pt idx="3">
                  <c:v>270.17146474066999</c:v>
                </c:pt>
                <c:pt idx="4">
                  <c:v>241.02144285590998</c:v>
                </c:pt>
                <c:pt idx="5">
                  <c:v>256.38343654680006</c:v>
                </c:pt>
                <c:pt idx="6">
                  <c:v>273.26729667261992</c:v>
                </c:pt>
                <c:pt idx="7">
                  <c:v>155.23659421462003</c:v>
                </c:pt>
              </c:numCache>
            </c:numRef>
          </c:val>
          <c:extLst>
            <c:ext xmlns:c16="http://schemas.microsoft.com/office/drawing/2014/chart" uri="{C3380CC4-5D6E-409C-BE32-E72D297353CC}">
              <c16:uniqueId val="{00000000-F6E9-4DC5-A68A-3E711B0BCB99}"/>
            </c:ext>
          </c:extLst>
        </c:ser>
        <c:ser>
          <c:idx val="1"/>
          <c:order val="1"/>
          <c:tx>
            <c:v>DOWN</c:v>
          </c:tx>
          <c:spPr>
            <a:blipFill>
              <a:blip xmlns:r="http://schemas.openxmlformats.org/officeDocument/2006/relationships" r:embed="rId3"/>
              <a:stretch>
                <a:fillRect/>
              </a:stretch>
            </a:blip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salesBySector!$F$5:$F$12</c:f>
              <c:numCache>
                <c:formatCode>General</c:formatCode>
                <c:ptCount val="8"/>
                <c:pt idx="0">
                  <c:v>#N/A</c:v>
                </c:pt>
                <c:pt idx="1">
                  <c:v>#N/A</c:v>
                </c:pt>
                <c:pt idx="2">
                  <c:v>#N/A</c:v>
                </c:pt>
                <c:pt idx="3">
                  <c:v>#N/A</c:v>
                </c:pt>
                <c:pt idx="4">
                  <c:v>#N/A</c:v>
                </c:pt>
                <c:pt idx="5">
                  <c:v>20</c:v>
                </c:pt>
                <c:pt idx="6">
                  <c:v>#N/A</c:v>
                </c:pt>
                <c:pt idx="7">
                  <c:v>#N/A</c:v>
                </c:pt>
              </c:numCache>
            </c:numRef>
          </c:val>
          <c:extLst>
            <c:ext xmlns:c16="http://schemas.microsoft.com/office/drawing/2014/chart" uri="{C3380CC4-5D6E-409C-BE32-E72D297353CC}">
              <c16:uniqueId val="{00000001-F6E9-4DC5-A68A-3E711B0BCB99}"/>
            </c:ext>
          </c:extLst>
        </c:ser>
        <c:ser>
          <c:idx val="2"/>
          <c:order val="2"/>
          <c:tx>
            <c:v>BAR</c:v>
          </c:tx>
          <c:spPr>
            <a:blipFill>
              <a:blip xmlns:r="http://schemas.openxmlformats.org/officeDocument/2006/relationships" r:embed="rId4"/>
              <a:stretch>
                <a:fillRect/>
              </a:stretch>
            </a:blipFill>
            <a:ln w="0">
              <a:solidFill>
                <a:schemeClr val="tx2">
                  <a:lumMod val="75000"/>
                </a:schemeClr>
              </a:solid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salesBySector!$G$5:$G$12</c:f>
              <c:numCache>
                <c:formatCode>0</c:formatCode>
                <c:ptCount val="8"/>
                <c:pt idx="0">
                  <c:v>227.52060673740013</c:v>
                </c:pt>
                <c:pt idx="1">
                  <c:v>228.71055475886993</c:v>
                </c:pt>
                <c:pt idx="2">
                  <c:v>105.37194074709996</c:v>
                </c:pt>
                <c:pt idx="3">
                  <c:v>4.6894890799500786</c:v>
                </c:pt>
                <c:pt idx="4">
                  <c:v>6.0167270685700487</c:v>
                </c:pt>
                <c:pt idx="5">
                  <c:v>45.706883244179892</c:v>
                </c:pt>
                <c:pt idx="6">
                  <c:v>3.4718414365700596</c:v>
                </c:pt>
                <c:pt idx="7">
                  <c:v>24.736314911059935</c:v>
                </c:pt>
              </c:numCache>
            </c:numRef>
          </c:val>
          <c:extLst>
            <c:ext xmlns:c16="http://schemas.microsoft.com/office/drawing/2014/chart" uri="{C3380CC4-5D6E-409C-BE32-E72D297353CC}">
              <c16:uniqueId val="{00000002-F6E9-4DC5-A68A-3E711B0BCB99}"/>
            </c:ext>
          </c:extLst>
        </c:ser>
        <c:ser>
          <c:idx val="3"/>
          <c:order val="3"/>
          <c:tx>
            <c:v>UP</c:v>
          </c:tx>
          <c:spPr>
            <a:blipFill>
              <a:blip xmlns:r="http://schemas.openxmlformats.org/officeDocument/2006/relationships" r:embed="rId5"/>
              <a:stretch>
                <a:fillRect/>
              </a:stretch>
            </a:blipFill>
            <a:ln>
              <a:noFill/>
            </a:ln>
            <a:effectLst/>
          </c:spPr>
          <c:invertIfNegative val="0"/>
          <c:cat>
            <c:strRef>
              <c:f>salesBySector!$B$5:$B$12</c:f>
              <c:strCache>
                <c:ptCount val="8"/>
                <c:pt idx="0">
                  <c:v>Banking</c:v>
                </c:pt>
                <c:pt idx="1">
                  <c:v>Energy</c:v>
                </c:pt>
                <c:pt idx="2">
                  <c:v>Healthcare</c:v>
                </c:pt>
                <c:pt idx="3">
                  <c:v>Mining</c:v>
                </c:pt>
                <c:pt idx="4">
                  <c:v>Oil &amp; Gas</c:v>
                </c:pt>
                <c:pt idx="5">
                  <c:v>Retail</c:v>
                </c:pt>
                <c:pt idx="6">
                  <c:v>Technology</c:v>
                </c:pt>
                <c:pt idx="7">
                  <c:v>Telecom</c:v>
                </c:pt>
              </c:strCache>
            </c:strRef>
          </c:cat>
          <c:val>
            <c:numRef>
              <c:f>salesBySector!$H$5:$H$12</c:f>
              <c:numCache>
                <c:formatCode>General</c:formatCode>
                <c:ptCount val="8"/>
                <c:pt idx="0">
                  <c:v>20</c:v>
                </c:pt>
                <c:pt idx="1">
                  <c:v>20</c:v>
                </c:pt>
                <c:pt idx="2">
                  <c:v>20</c:v>
                </c:pt>
                <c:pt idx="3">
                  <c:v>20</c:v>
                </c:pt>
                <c:pt idx="4">
                  <c:v>20</c:v>
                </c:pt>
                <c:pt idx="5">
                  <c:v>#N/A</c:v>
                </c:pt>
                <c:pt idx="6">
                  <c:v>20</c:v>
                </c:pt>
                <c:pt idx="7">
                  <c:v>20</c:v>
                </c:pt>
              </c:numCache>
            </c:numRef>
          </c:val>
          <c:extLst>
            <c:ext xmlns:c16="http://schemas.microsoft.com/office/drawing/2014/chart" uri="{C3380CC4-5D6E-409C-BE32-E72D297353CC}">
              <c16:uniqueId val="{00000003-F6E9-4DC5-A68A-3E711B0BCB99}"/>
            </c:ext>
          </c:extLst>
        </c:ser>
        <c:dLbls>
          <c:showLegendKey val="0"/>
          <c:showVal val="0"/>
          <c:showCatName val="0"/>
          <c:showSerName val="0"/>
          <c:showPercent val="0"/>
          <c:showBubbleSize val="0"/>
        </c:dLbls>
        <c:gapWidth val="150"/>
        <c:overlap val="100"/>
        <c:axId val="378782112"/>
        <c:axId val="828579680"/>
      </c:barChart>
      <c:catAx>
        <c:axId val="37878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79680"/>
        <c:crosses val="autoZero"/>
        <c:auto val="1"/>
        <c:lblAlgn val="ctr"/>
        <c:lblOffset val="100"/>
        <c:noMultiLvlLbl val="0"/>
      </c:catAx>
      <c:valAx>
        <c:axId val="8285796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revenueTrend!$T$3</c:f>
              <c:strCache>
                <c:ptCount val="1"/>
                <c:pt idx="0">
                  <c:v>Total Expense</c:v>
                </c:pt>
              </c:strCache>
            </c:strRef>
          </c:tx>
          <c:spPr>
            <a:ln w="31750" cap="rnd">
              <a:solidFill>
                <a:srgbClr val="00B050"/>
              </a:solidFill>
              <a:round/>
              <a:tailEnd type="triangle"/>
            </a:ln>
            <a:effectLst>
              <a:outerShdw blurRad="50800" dist="38100" dir="5400000" algn="t" rotWithShape="0">
                <a:prstClr val="black">
                  <a:alpha val="40000"/>
                </a:prstClr>
              </a:outerShdw>
            </a:effectLst>
          </c:spPr>
          <c:marker>
            <c:symbol val="circle"/>
            <c:size val="5"/>
            <c:spPr>
              <a:solidFill>
                <a:schemeClr val="tx1">
                  <a:lumMod val="65000"/>
                  <a:lumOff val="35000"/>
                </a:schemeClr>
              </a:solidFill>
              <a:ln w="25400" cap="rnd">
                <a:solidFill>
                  <a:schemeClr val="accent1">
                    <a:lumMod val="50000"/>
                  </a:schemeClr>
                </a:solidFill>
              </a:ln>
              <a:effectLst>
                <a:outerShdw blurRad="50800" dist="38100" dir="5400000" algn="t" rotWithShape="0">
                  <a:prstClr val="black">
                    <a:alpha val="40000"/>
                  </a:prstClr>
                </a:outerShdw>
              </a:effectLst>
            </c:spPr>
          </c:marker>
          <c:cat>
            <c:multiLvlStrRef>
              <c:f>revenueTrend!$Q$4:$S$27</c:f>
              <c:multiLvlStrCache>
                <c:ptCount val="24"/>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lvl>
                <c:lvl>
                  <c:pt idx="0">
                    <c:v>2014-15</c:v>
                  </c:pt>
                  <c:pt idx="4">
                    <c:v>2015-16</c:v>
                  </c:pt>
                  <c:pt idx="8">
                    <c:v>2016-17</c:v>
                  </c:pt>
                  <c:pt idx="12">
                    <c:v>2017-18</c:v>
                  </c:pt>
                  <c:pt idx="16">
                    <c:v>2018-19</c:v>
                  </c:pt>
                  <c:pt idx="20">
                    <c:v>2019-20</c:v>
                  </c:pt>
                </c:lvl>
                <c:lvl>
                  <c:pt idx="0">
                    <c:v>NthAmerica</c:v>
                  </c:pt>
                </c:lvl>
              </c:multiLvlStrCache>
            </c:multiLvlStrRef>
          </c:cat>
          <c:val>
            <c:numRef>
              <c:f>revenueTrend!$T$4:$T$27</c:f>
              <c:numCache>
                <c:formatCode>General</c:formatCode>
                <c:ptCount val="24"/>
                <c:pt idx="0">
                  <c:v>354279185.14804459</c:v>
                </c:pt>
                <c:pt idx="1">
                  <c:v>391360886.01524079</c:v>
                </c:pt>
                <c:pt idx="2">
                  <c:v>265632339.78378767</c:v>
                </c:pt>
                <c:pt idx="3">
                  <c:v>556311142.53928041</c:v>
                </c:pt>
                <c:pt idx="4">
                  <c:v>430027759.79975498</c:v>
                </c:pt>
                <c:pt idx="5">
                  <c:v>459029098.43098736</c:v>
                </c:pt>
                <c:pt idx="6">
                  <c:v>317364276.0302664</c:v>
                </c:pt>
                <c:pt idx="7">
                  <c:v>669990989.82255399</c:v>
                </c:pt>
                <c:pt idx="8">
                  <c:v>463908256.13950551</c:v>
                </c:pt>
                <c:pt idx="9">
                  <c:v>415764936.85455287</c:v>
                </c:pt>
                <c:pt idx="10">
                  <c:v>322612764.13297683</c:v>
                </c:pt>
                <c:pt idx="11">
                  <c:v>688716916.47455287</c:v>
                </c:pt>
                <c:pt idx="12">
                  <c:v>528371723.68923616</c:v>
                </c:pt>
                <c:pt idx="13">
                  <c:v>512236980.58070153</c:v>
                </c:pt>
                <c:pt idx="14">
                  <c:v>353369578.7979877</c:v>
                </c:pt>
                <c:pt idx="15">
                  <c:v>729442521.27372766</c:v>
                </c:pt>
                <c:pt idx="16">
                  <c:v>420923923.81664997</c:v>
                </c:pt>
                <c:pt idx="17">
                  <c:v>330363739.20458007</c:v>
                </c:pt>
                <c:pt idx="18">
                  <c:v>603230221.30932999</c:v>
                </c:pt>
                <c:pt idx="19">
                  <c:v>384922448.41685998</c:v>
                </c:pt>
                <c:pt idx="20">
                  <c:v>552206486.26181996</c:v>
                </c:pt>
                <c:pt idx="21">
                  <c:v>642745529.38780999</c:v>
                </c:pt>
                <c:pt idx="22">
                  <c:v>420171123.84949005</c:v>
                </c:pt>
                <c:pt idx="23">
                  <c:v>799127784.74364007</c:v>
                </c:pt>
              </c:numCache>
            </c:numRef>
          </c:val>
          <c:smooth val="0"/>
          <c:extLst>
            <c:ext xmlns:c16="http://schemas.microsoft.com/office/drawing/2014/chart" uri="{C3380CC4-5D6E-409C-BE32-E72D297353CC}">
              <c16:uniqueId val="{00000000-4CEF-44C0-8464-BD7363500507}"/>
            </c:ext>
          </c:extLst>
        </c:ser>
        <c:dLbls>
          <c:showLegendKey val="0"/>
          <c:showVal val="0"/>
          <c:showCatName val="0"/>
          <c:showSerName val="0"/>
          <c:showPercent val="0"/>
          <c:showBubbleSize val="0"/>
        </c:dLbls>
        <c:marker val="1"/>
        <c:smooth val="0"/>
        <c:axId val="515107728"/>
        <c:axId val="218345408"/>
      </c:lineChart>
      <c:catAx>
        <c:axId val="5151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45408"/>
        <c:crosses val="autoZero"/>
        <c:auto val="1"/>
        <c:lblAlgn val="ctr"/>
        <c:lblOffset val="100"/>
        <c:noMultiLvlLbl val="0"/>
      </c:catAx>
      <c:valAx>
        <c:axId val="218345408"/>
        <c:scaling>
          <c:orientation val="minMax"/>
        </c:scaling>
        <c:delete val="1"/>
        <c:axPos val="l"/>
        <c:numFmt formatCode="General" sourceLinked="1"/>
        <c:majorTickMark val="none"/>
        <c:minorTickMark val="none"/>
        <c:tickLblPos val="nextTo"/>
        <c:crossAx val="515107728"/>
        <c:crosses val="autoZero"/>
        <c:crossBetween val="between"/>
      </c:valAx>
      <c:spPr>
        <a:noFill/>
        <a:ln>
          <a:solidFill>
            <a:schemeClr val="accent1">
              <a:lumMod val="75000"/>
            </a:schemeClr>
          </a:solidFill>
        </a:ln>
        <a:effectLst>
          <a:glow rad="127000">
            <a:schemeClr val="accent1"/>
          </a:glow>
          <a:outerShdw blurRad="304800" dist="50800" dir="5400000" sx="116000" sy="116000" algn="ctr" rotWithShape="0">
            <a:srgbClr val="000000">
              <a:alpha val="17000"/>
            </a:srgbClr>
          </a:outerShdw>
          <a:softEdge rad="317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154589371980676E-2"/>
          <c:y val="0.1945351201960682"/>
          <c:w val="0.93929600263381707"/>
          <c:h val="0.49569145330343639"/>
        </c:manualLayout>
      </c:layout>
      <c:lineChart>
        <c:grouping val="standard"/>
        <c:varyColors val="0"/>
        <c:ser>
          <c:idx val="0"/>
          <c:order val="0"/>
          <c:spPr>
            <a:ln w="38100" cap="rnd">
              <a:solidFill>
                <a:schemeClr val="accent1">
                  <a:lumMod val="75000"/>
                  <a:alpha val="69000"/>
                </a:schemeClr>
              </a:solidFill>
              <a:round/>
              <a:headEnd type="none" w="lg" len="lg"/>
              <a:tailEnd type="triangle"/>
            </a:ln>
            <a:effectLst/>
          </c:spPr>
          <c:marker>
            <c:symbol val="circle"/>
            <c:size val="5"/>
            <c:spPr>
              <a:solidFill>
                <a:schemeClr val="accent6"/>
              </a:solidFill>
              <a:ln w="34925">
                <a:solidFill>
                  <a:schemeClr val="accent1">
                    <a:lumMod val="50000"/>
                  </a:schemeClr>
                </a:solidFill>
              </a:ln>
              <a:effectLst/>
            </c:spPr>
          </c:marker>
          <c:cat>
            <c:multiLvlStrRef>
              <c:f>expenseTrend!$R$4:$S$27</c:f>
              <c:multiLvlStrCache>
                <c:ptCount val="24"/>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lvl>
                <c:lvl>
                  <c:pt idx="0">
                    <c:v>2014-15</c:v>
                  </c:pt>
                  <c:pt idx="4">
                    <c:v>2015-16</c:v>
                  </c:pt>
                  <c:pt idx="8">
                    <c:v>2016-17</c:v>
                  </c:pt>
                  <c:pt idx="12">
                    <c:v>2017-18</c:v>
                  </c:pt>
                  <c:pt idx="16">
                    <c:v>2018-19</c:v>
                  </c:pt>
                  <c:pt idx="20">
                    <c:v>2019-20</c:v>
                  </c:pt>
                </c:lvl>
              </c:multiLvlStrCache>
            </c:multiLvlStrRef>
          </c:cat>
          <c:val>
            <c:numRef>
              <c:f>expenseTrend!$T$4:$T$28</c:f>
              <c:numCache>
                <c:formatCode>General</c:formatCode>
                <c:ptCount val="25"/>
                <c:pt idx="0">
                  <c:v>336123789.89667797</c:v>
                </c:pt>
                <c:pt idx="1">
                  <c:v>345260480.99263173</c:v>
                </c:pt>
                <c:pt idx="2">
                  <c:v>305770032.76305932</c:v>
                </c:pt>
                <c:pt idx="3">
                  <c:v>429476423.36829281</c:v>
                </c:pt>
                <c:pt idx="4">
                  <c:v>358191248.93756521</c:v>
                </c:pt>
                <c:pt idx="5">
                  <c:v>360629127.24630439</c:v>
                </c:pt>
                <c:pt idx="6">
                  <c:v>319091958.43419045</c:v>
                </c:pt>
                <c:pt idx="7">
                  <c:v>431076285.14889836</c:v>
                </c:pt>
                <c:pt idx="8">
                  <c:v>380634064.31949973</c:v>
                </c:pt>
                <c:pt idx="9">
                  <c:v>376337495.52221203</c:v>
                </c:pt>
                <c:pt idx="10">
                  <c:v>335376128.0422343</c:v>
                </c:pt>
                <c:pt idx="11">
                  <c:v>442143953.13977563</c:v>
                </c:pt>
                <c:pt idx="12">
                  <c:v>389878314.01535285</c:v>
                </c:pt>
                <c:pt idx="13">
                  <c:v>394332292.74027348</c:v>
                </c:pt>
                <c:pt idx="14">
                  <c:v>345107438.54078126</c:v>
                </c:pt>
                <c:pt idx="15">
                  <c:v>460383578.16201258</c:v>
                </c:pt>
                <c:pt idx="16">
                  <c:v>409814489.56145513</c:v>
                </c:pt>
                <c:pt idx="17">
                  <c:v>406821343.83393764</c:v>
                </c:pt>
                <c:pt idx="18">
                  <c:v>376123873.1473887</c:v>
                </c:pt>
                <c:pt idx="19">
                  <c:v>479732073.99904728</c:v>
                </c:pt>
                <c:pt idx="20">
                  <c:v>422800262.655213</c:v>
                </c:pt>
                <c:pt idx="21">
                  <c:v>422095441.03686988</c:v>
                </c:pt>
                <c:pt idx="22">
                  <c:v>395547233.73131281</c:v>
                </c:pt>
                <c:pt idx="23">
                  <c:v>508306092.80908167</c:v>
                </c:pt>
              </c:numCache>
            </c:numRef>
          </c:val>
          <c:smooth val="0"/>
          <c:extLst>
            <c:ext xmlns:c16="http://schemas.microsoft.com/office/drawing/2014/chart" uri="{C3380CC4-5D6E-409C-BE32-E72D297353CC}">
              <c16:uniqueId val="{00000000-4425-4B09-8996-84F244CF2FF8}"/>
            </c:ext>
          </c:extLst>
        </c:ser>
        <c:dLbls>
          <c:showLegendKey val="0"/>
          <c:showVal val="0"/>
          <c:showCatName val="0"/>
          <c:showSerName val="0"/>
          <c:showPercent val="0"/>
          <c:showBubbleSize val="0"/>
        </c:dLbls>
        <c:marker val="1"/>
        <c:smooth val="0"/>
        <c:axId val="491791248"/>
        <c:axId val="406589040"/>
      </c:lineChart>
      <c:catAx>
        <c:axId val="49179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89040"/>
        <c:crosses val="autoZero"/>
        <c:auto val="1"/>
        <c:lblAlgn val="ctr"/>
        <c:lblOffset val="100"/>
        <c:noMultiLvlLbl val="0"/>
      </c:catAx>
      <c:valAx>
        <c:axId val="406589040"/>
        <c:scaling>
          <c:orientation val="minMax"/>
        </c:scaling>
        <c:delete val="1"/>
        <c:axPos val="l"/>
        <c:numFmt formatCode="General" sourceLinked="1"/>
        <c:majorTickMark val="out"/>
        <c:minorTickMark val="none"/>
        <c:tickLblPos val="nextTo"/>
        <c:crossAx val="491791248"/>
        <c:crosses val="autoZero"/>
        <c:crossBetween val="between"/>
      </c:valAx>
      <c:spPr>
        <a:noFill/>
        <a:ln>
          <a:noFill/>
        </a:ln>
        <a:effectLst>
          <a:glow rad="317500">
            <a:schemeClr val="accent1">
              <a:alpha val="31000"/>
            </a:schemeClr>
          </a:glow>
          <a:outerShdw blurRad="101600" dist="25400" dir="6000000" sx="94000" sy="94000" algn="ctr" rotWithShape="0">
            <a:srgbClr val="000000">
              <a:alpha val="96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Expense</c:v>
          </c:tx>
          <c:spPr>
            <a:solidFill>
              <a:schemeClr val="accent4">
                <a:lumMod val="75000"/>
                <a:alpha val="88000"/>
              </a:schemeClr>
            </a:solidFill>
            <a:ln cap="flat" cmpd="sng">
              <a:solidFill>
                <a:srgbClr val="002060">
                  <a:alpha val="86000"/>
                </a:srgbClr>
              </a:solidFill>
            </a:ln>
            <a:effectLst/>
            <a:scene3d>
              <a:camera prst="orthographicFront"/>
              <a:lightRig rig="threePt" dir="t"/>
            </a:scene3d>
            <a:sp3d>
              <a:bevelT w="165100" prst="coolSlant"/>
            </a:sp3d>
          </c:spPr>
          <c:invertIfNegative val="0"/>
          <c:dLbls>
            <c:delete val="1"/>
          </c:dLbls>
          <c:cat>
            <c:strRef>
              <c:f>ExpenseVsRevenue!$B$4:$B$9</c:f>
              <c:strCache>
                <c:ptCount val="6"/>
                <c:pt idx="0">
                  <c:v>2014-15</c:v>
                </c:pt>
                <c:pt idx="1">
                  <c:v>2015-16</c:v>
                </c:pt>
                <c:pt idx="2">
                  <c:v>2016-17</c:v>
                </c:pt>
                <c:pt idx="3">
                  <c:v>2017-18</c:v>
                </c:pt>
                <c:pt idx="4">
                  <c:v>2018-19</c:v>
                </c:pt>
                <c:pt idx="5">
                  <c:v>2019-20</c:v>
                </c:pt>
              </c:strCache>
            </c:strRef>
          </c:cat>
          <c:val>
            <c:numRef>
              <c:f>ExpenseVsRevenue!$C$4:$C$9</c:f>
              <c:numCache>
                <c:formatCode>##,##0,," m"</c:formatCode>
                <c:ptCount val="6"/>
                <c:pt idx="0">
                  <c:v>1416630727.0206621</c:v>
                </c:pt>
                <c:pt idx="1">
                  <c:v>1468988619.7669582</c:v>
                </c:pt>
                <c:pt idx="2">
                  <c:v>1534491641.0237219</c:v>
                </c:pt>
                <c:pt idx="3">
                  <c:v>1589701623.45842</c:v>
                </c:pt>
                <c:pt idx="4">
                  <c:v>1672491780.5418286</c:v>
                </c:pt>
                <c:pt idx="5">
                  <c:v>1748749030.2324772</c:v>
                </c:pt>
              </c:numCache>
            </c:numRef>
          </c:val>
          <c:extLst>
            <c:ext xmlns:c16="http://schemas.microsoft.com/office/drawing/2014/chart" uri="{C3380CC4-5D6E-409C-BE32-E72D297353CC}">
              <c16:uniqueId val="{00000000-3208-4A54-B780-2ACBA4BBC22A}"/>
            </c:ext>
          </c:extLst>
        </c:ser>
        <c:ser>
          <c:idx val="1"/>
          <c:order val="1"/>
          <c:tx>
            <c:v>Revenue</c:v>
          </c:tx>
          <c:spPr>
            <a:solidFill>
              <a:srgbClr val="5C0458"/>
            </a:solidFill>
            <a:ln>
              <a:noFill/>
            </a:ln>
            <a:effectLst/>
            <a:scene3d>
              <a:camera prst="orthographicFront"/>
              <a:lightRig rig="threePt" dir="t"/>
            </a:scene3d>
            <a:sp3d>
              <a:bevelT w="165100" prst="coolSlant"/>
            </a:sp3d>
          </c:spPr>
          <c:invertIfNegative val="0"/>
          <c:dLbls>
            <c:delete val="1"/>
          </c:dLbls>
          <c:cat>
            <c:strRef>
              <c:f>ExpenseVsRevenue!$B$4:$B$9</c:f>
              <c:strCache>
                <c:ptCount val="6"/>
                <c:pt idx="0">
                  <c:v>2014-15</c:v>
                </c:pt>
                <c:pt idx="1">
                  <c:v>2015-16</c:v>
                </c:pt>
                <c:pt idx="2">
                  <c:v>2016-17</c:v>
                </c:pt>
                <c:pt idx="3">
                  <c:v>2017-18</c:v>
                </c:pt>
                <c:pt idx="4">
                  <c:v>2018-19</c:v>
                </c:pt>
                <c:pt idx="5">
                  <c:v>2019-20</c:v>
                </c:pt>
              </c:strCache>
            </c:strRef>
          </c:cat>
          <c:val>
            <c:numRef>
              <c:f>ExpenseVsRevenue!$C$13:$C$18</c:f>
              <c:numCache>
                <c:formatCode>##,##0,," m"</c:formatCode>
                <c:ptCount val="6"/>
                <c:pt idx="0">
                  <c:v>1567583553.4863534</c:v>
                </c:pt>
                <c:pt idx="1">
                  <c:v>1876412124.0835626</c:v>
                </c:pt>
                <c:pt idx="2">
                  <c:v>1891002873.601588</c:v>
                </c:pt>
                <c:pt idx="3">
                  <c:v>2123420804.3416529</c:v>
                </c:pt>
                <c:pt idx="4">
                  <c:v>1739440332.7474198</c:v>
                </c:pt>
                <c:pt idx="5">
                  <c:v>2414250924.2427602</c:v>
                </c:pt>
              </c:numCache>
            </c:numRef>
          </c:val>
          <c:extLst>
            <c:ext xmlns:c16="http://schemas.microsoft.com/office/drawing/2014/chart" uri="{C3380CC4-5D6E-409C-BE32-E72D297353CC}">
              <c16:uniqueId val="{00000001-3208-4A54-B780-2ACBA4BBC22A}"/>
            </c:ext>
          </c:extLst>
        </c:ser>
        <c:dLbls>
          <c:dLblPos val="inEnd"/>
          <c:showLegendKey val="0"/>
          <c:showVal val="1"/>
          <c:showCatName val="0"/>
          <c:showSerName val="0"/>
          <c:showPercent val="0"/>
          <c:showBubbleSize val="0"/>
        </c:dLbls>
        <c:gapWidth val="219"/>
        <c:overlap val="-27"/>
        <c:axId val="399748399"/>
        <c:axId val="1080611343"/>
      </c:barChart>
      <c:catAx>
        <c:axId val="39974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11343"/>
        <c:crosses val="autoZero"/>
        <c:auto val="1"/>
        <c:lblAlgn val="ctr"/>
        <c:lblOffset val="100"/>
        <c:noMultiLvlLbl val="0"/>
      </c:catAx>
      <c:valAx>
        <c:axId val="1080611343"/>
        <c:scaling>
          <c:orientation val="minMax"/>
        </c:scaling>
        <c:delete val="0"/>
        <c:axPos val="l"/>
        <c:numFmt formatCode="##,##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8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4">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642775881683731E-2"/>
          <c:y val="0.18549434132578874"/>
          <c:w val="0.97440273037542657"/>
          <c:h val="0.74028141366093481"/>
        </c:manualLayout>
      </c:layout>
      <c:areaChart>
        <c:grouping val="stacked"/>
        <c:varyColors val="0"/>
        <c:ser>
          <c:idx val="1"/>
          <c:order val="0"/>
          <c:tx>
            <c:v>PY</c:v>
          </c:tx>
          <c:spPr>
            <a:solidFill>
              <a:schemeClr val="accent4">
                <a:lumMod val="75000"/>
                <a:alpha val="89000"/>
              </a:schemeClr>
            </a:solidFill>
            <a:ln w="25400">
              <a:noFill/>
            </a:ln>
            <a:effectLst/>
          </c:spPr>
          <c:cat>
            <c:strRef>
              <c:f>salesVolumeTrend!$D$3:$O$3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salesVolumeTrend!$D$4:$O$4</c:f>
              <c:numCache>
                <c:formatCode>General</c:formatCode>
                <c:ptCount val="12"/>
                <c:pt idx="0">
                  <c:v>2229000</c:v>
                </c:pt>
                <c:pt idx="1">
                  <c:v>1693500</c:v>
                </c:pt>
                <c:pt idx="2">
                  <c:v>1827000</c:v>
                </c:pt>
                <c:pt idx="3">
                  <c:v>1450500</c:v>
                </c:pt>
                <c:pt idx="4">
                  <c:v>2265000</c:v>
                </c:pt>
                <c:pt idx="5">
                  <c:v>831000</c:v>
                </c:pt>
                <c:pt idx="6">
                  <c:v>2703000</c:v>
                </c:pt>
                <c:pt idx="7">
                  <c:v>2416500</c:v>
                </c:pt>
                <c:pt idx="8">
                  <c:v>2032500</c:v>
                </c:pt>
                <c:pt idx="9">
                  <c:v>2145000</c:v>
                </c:pt>
                <c:pt idx="10">
                  <c:v>1681500</c:v>
                </c:pt>
                <c:pt idx="11">
                  <c:v>1651500</c:v>
                </c:pt>
              </c:numCache>
            </c:numRef>
          </c:val>
          <c:extLst>
            <c:ext xmlns:c16="http://schemas.microsoft.com/office/drawing/2014/chart" uri="{C3380CC4-5D6E-409C-BE32-E72D297353CC}">
              <c16:uniqueId val="{00000000-0683-48E0-A7C7-0DCA088205FB}"/>
            </c:ext>
          </c:extLst>
        </c:ser>
        <c:dLbls>
          <c:showLegendKey val="0"/>
          <c:showVal val="0"/>
          <c:showCatName val="0"/>
          <c:showSerName val="0"/>
          <c:showPercent val="0"/>
          <c:showBubbleSize val="0"/>
        </c:dLbls>
        <c:axId val="1319994447"/>
        <c:axId val="1310791727"/>
      </c:areaChart>
      <c:areaChart>
        <c:grouping val="stacked"/>
        <c:varyColors val="0"/>
        <c:ser>
          <c:idx val="2"/>
          <c:order val="1"/>
          <c:tx>
            <c:v>CY</c:v>
          </c:tx>
          <c:spPr>
            <a:solidFill>
              <a:schemeClr val="accent4">
                <a:lumMod val="60000"/>
                <a:lumOff val="40000"/>
                <a:alpha val="45000"/>
              </a:schemeClr>
            </a:solidFill>
            <a:ln w="25400">
              <a:noFill/>
            </a:ln>
            <a:effectLst/>
          </c:spPr>
          <c:cat>
            <c:strRef>
              <c:f>salesVolumeTrend!$D$3:$O$3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salesVolumeTrend!$D$18:$O$18</c:f>
              <c:numCache>
                <c:formatCode>General</c:formatCode>
                <c:ptCount val="12"/>
                <c:pt idx="0">
                  <c:v>1399500</c:v>
                </c:pt>
                <c:pt idx="1">
                  <c:v>1479000</c:v>
                </c:pt>
                <c:pt idx="2">
                  <c:v>1435500</c:v>
                </c:pt>
                <c:pt idx="3">
                  <c:v>1962000</c:v>
                </c:pt>
                <c:pt idx="4">
                  <c:v>1887000</c:v>
                </c:pt>
                <c:pt idx="5">
                  <c:v>2256000</c:v>
                </c:pt>
                <c:pt idx="6">
                  <c:v>1849500</c:v>
                </c:pt>
                <c:pt idx="7">
                  <c:v>2274000</c:v>
                </c:pt>
                <c:pt idx="8">
                  <c:v>1612500</c:v>
                </c:pt>
                <c:pt idx="9">
                  <c:v>1824000</c:v>
                </c:pt>
                <c:pt idx="10">
                  <c:v>2178000</c:v>
                </c:pt>
                <c:pt idx="11">
                  <c:v>1714500</c:v>
                </c:pt>
              </c:numCache>
            </c:numRef>
          </c:val>
          <c:extLst>
            <c:ext xmlns:c16="http://schemas.microsoft.com/office/drawing/2014/chart" uri="{C3380CC4-5D6E-409C-BE32-E72D297353CC}">
              <c16:uniqueId val="{00000001-0683-48E0-A7C7-0DCA088205FB}"/>
            </c:ext>
          </c:extLst>
        </c:ser>
        <c:dLbls>
          <c:showLegendKey val="0"/>
          <c:showVal val="0"/>
          <c:showCatName val="0"/>
          <c:showSerName val="0"/>
          <c:showPercent val="0"/>
          <c:showBubbleSize val="0"/>
        </c:dLbls>
        <c:axId val="1600072303"/>
        <c:axId val="1464059807"/>
      </c:areaChart>
      <c:catAx>
        <c:axId val="1319994447"/>
        <c:scaling>
          <c:orientation val="minMax"/>
        </c:scaling>
        <c:delete val="1"/>
        <c:axPos val="b"/>
        <c:numFmt formatCode="General" sourceLinked="1"/>
        <c:majorTickMark val="out"/>
        <c:minorTickMark val="none"/>
        <c:tickLblPos val="nextTo"/>
        <c:crossAx val="1310791727"/>
        <c:crosses val="autoZero"/>
        <c:auto val="1"/>
        <c:lblAlgn val="ctr"/>
        <c:lblOffset val="100"/>
        <c:noMultiLvlLbl val="0"/>
      </c:catAx>
      <c:valAx>
        <c:axId val="1310791727"/>
        <c:scaling>
          <c:orientation val="minMax"/>
        </c:scaling>
        <c:delete val="1"/>
        <c:axPos val="l"/>
        <c:numFmt formatCode="General" sourceLinked="1"/>
        <c:majorTickMark val="none"/>
        <c:minorTickMark val="none"/>
        <c:tickLblPos val="nextTo"/>
        <c:crossAx val="1319994447"/>
        <c:crosses val="autoZero"/>
        <c:crossBetween val="midCat"/>
      </c:valAx>
      <c:valAx>
        <c:axId val="1464059807"/>
        <c:scaling>
          <c:orientation val="minMax"/>
        </c:scaling>
        <c:delete val="1"/>
        <c:axPos val="r"/>
        <c:numFmt formatCode="General" sourceLinked="1"/>
        <c:majorTickMark val="out"/>
        <c:minorTickMark val="none"/>
        <c:tickLblPos val="nextTo"/>
        <c:crossAx val="1600072303"/>
        <c:crosses val="max"/>
        <c:crossBetween val="midCat"/>
      </c:valAx>
      <c:catAx>
        <c:axId val="1600072303"/>
        <c:scaling>
          <c:orientation val="minMax"/>
        </c:scaling>
        <c:delete val="1"/>
        <c:axPos val="b"/>
        <c:numFmt formatCode="General" sourceLinked="1"/>
        <c:majorTickMark val="out"/>
        <c:minorTickMark val="none"/>
        <c:tickLblPos val="nextTo"/>
        <c:crossAx val="1464059807"/>
        <c:crosses val="autoZero"/>
        <c:auto val="1"/>
        <c:lblAlgn val="ctr"/>
        <c:lblOffset val="100"/>
        <c:noMultiLvlLbl val="0"/>
      </c:catAx>
      <c:spPr>
        <a:noFill/>
        <a:ln>
          <a:solidFill>
            <a:schemeClr val="lt1">
              <a:shade val="50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COMODITIES</a:t>
            </a:r>
          </a:p>
        </c:rich>
      </c:tx>
      <c:layout>
        <c:manualLayout>
          <c:xMode val="edge"/>
          <c:yMode val="edge"/>
          <c:x val="0.29682627361590846"/>
          <c:y val="8.4068457707032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010323062161699"/>
          <c:y val="0.30556198382967648"/>
          <c:w val="0.43899408155306013"/>
          <c:h val="0.62613260494983125"/>
        </c:manualLayout>
      </c:layout>
      <c:doughnutChart>
        <c:varyColors val="1"/>
        <c:ser>
          <c:idx val="0"/>
          <c:order val="0"/>
          <c:tx>
            <c:v>CMODIES</c:v>
          </c:tx>
          <c:spPr>
            <a:solidFill>
              <a:schemeClr val="bg1"/>
            </a:solidFill>
            <a:ln>
              <a:noFill/>
            </a:ln>
            <a:effectLst>
              <a:glow rad="228600">
                <a:schemeClr val="accent4">
                  <a:satMod val="175000"/>
                  <a:alpha val="40000"/>
                </a:schemeClr>
              </a:glow>
            </a:effectLst>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8722-4CBB-A389-6A9336925B20}"/>
              </c:ext>
            </c:extLst>
          </c:dPt>
          <c:dPt>
            <c:idx val="1"/>
            <c:bubble3D val="0"/>
            <c:spPr>
              <a:solidFill>
                <a:schemeClr val="bg1"/>
              </a:solidFill>
              <a:ln w="19050">
                <a:noFill/>
              </a:ln>
              <a:effectLst>
                <a:glow rad="228600">
                  <a:schemeClr val="accent4">
                    <a:satMod val="175000"/>
                    <a:alpha val="40000"/>
                  </a:schemeClr>
                </a:glow>
              </a:effectLst>
            </c:spPr>
            <c:extLst>
              <c:ext xmlns:c16="http://schemas.microsoft.com/office/drawing/2014/chart" uri="{C3380CC4-5D6E-409C-BE32-E72D297353CC}">
                <c16:uniqueId val="{00000003-8722-4CBB-A389-6A9336925B20}"/>
              </c:ext>
            </c:extLst>
          </c:dPt>
          <c:val>
            <c:numRef>
              <c:f>effectiveness!$C$4:$D$4</c:f>
              <c:numCache>
                <c:formatCode>0%</c:formatCode>
                <c:ptCount val="2"/>
                <c:pt idx="0">
                  <c:v>0.83</c:v>
                </c:pt>
                <c:pt idx="1">
                  <c:v>0.17000000000000004</c:v>
                </c:pt>
              </c:numCache>
            </c:numRef>
          </c:val>
          <c:extLst>
            <c:ext xmlns:c16="http://schemas.microsoft.com/office/drawing/2014/chart" uri="{C3380CC4-5D6E-409C-BE32-E72D297353CC}">
              <c16:uniqueId val="{00000004-8722-4CBB-A389-6A9336925B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CORPORATE</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CORPORATE</c:v>
          </c:tx>
          <c:spPr>
            <a:solidFill>
              <a:schemeClr val="bg1">
                <a:lumMod val="95000"/>
              </a:schemeClr>
            </a:solidFill>
            <a:ln>
              <a:noFill/>
            </a:ln>
            <a:effectLst>
              <a:glow rad="228600">
                <a:schemeClr val="accent4">
                  <a:satMod val="175000"/>
                  <a:alpha val="40000"/>
                </a:schemeClr>
              </a:glow>
            </a:effectLst>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3B77-4A99-971A-E458B9624F2B}"/>
              </c:ext>
            </c:extLst>
          </c:dPt>
          <c:dPt>
            <c:idx val="1"/>
            <c:bubble3D val="0"/>
            <c:spPr>
              <a:solidFill>
                <a:schemeClr val="bg1">
                  <a:lumMod val="95000"/>
                </a:schemeClr>
              </a:solidFill>
              <a:ln w="19050">
                <a:noFill/>
              </a:ln>
              <a:effectLst>
                <a:glow rad="228600">
                  <a:schemeClr val="accent4">
                    <a:satMod val="175000"/>
                    <a:alpha val="40000"/>
                  </a:schemeClr>
                </a:glow>
              </a:effectLst>
            </c:spPr>
            <c:extLst>
              <c:ext xmlns:c16="http://schemas.microsoft.com/office/drawing/2014/chart" uri="{C3380CC4-5D6E-409C-BE32-E72D297353CC}">
                <c16:uniqueId val="{00000003-3B77-4A99-971A-E458B9624F2B}"/>
              </c:ext>
            </c:extLst>
          </c:dPt>
          <c:val>
            <c:numRef>
              <c:f>effectiveness!$C$5:$D$5</c:f>
              <c:numCache>
                <c:formatCode>0%</c:formatCode>
                <c:ptCount val="2"/>
                <c:pt idx="0">
                  <c:v>0.97</c:v>
                </c:pt>
                <c:pt idx="1">
                  <c:v>3.0000000000000027E-2</c:v>
                </c:pt>
              </c:numCache>
            </c:numRef>
          </c:val>
          <c:extLst>
            <c:ext xmlns:c16="http://schemas.microsoft.com/office/drawing/2014/chart" uri="{C3380CC4-5D6E-409C-BE32-E72D297353CC}">
              <c16:uniqueId val="{00000004-3B77-4A99-971A-E458B9624F2B}"/>
            </c:ext>
          </c:extLst>
        </c:ser>
        <c:dLbls>
          <c:showLegendKey val="0"/>
          <c:showVal val="0"/>
          <c:showCatName val="0"/>
          <c:showSerName val="0"/>
          <c:showPercent val="0"/>
          <c:showBubbleSize val="0"/>
          <c:showLeaderLines val="1"/>
        </c:dLbls>
        <c:firstSliceAng val="0"/>
        <c:holeSize val="75"/>
      </c:doughnutChart>
      <c:spPr>
        <a:noFill/>
        <a:ln>
          <a:noFill/>
        </a:ln>
        <a:effectLst>
          <a:glow rad="139700">
            <a:schemeClr val="accent5">
              <a:satMod val="175000"/>
              <a:alpha val="40000"/>
            </a:schemeClr>
          </a:glow>
          <a:innerShdw blurRad="63500" dist="50800" dir="162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8100" cap="rnd">
              <a:solidFill>
                <a:schemeClr val="accent1">
                  <a:lumMod val="75000"/>
                  <a:alpha val="69000"/>
                </a:schemeClr>
              </a:solidFill>
              <a:round/>
              <a:headEnd type="none" w="lg" len="lg"/>
              <a:tailEnd type="triangle"/>
            </a:ln>
            <a:effectLst/>
          </c:spPr>
          <c:marker>
            <c:symbol val="circle"/>
            <c:size val="5"/>
            <c:spPr>
              <a:solidFill>
                <a:schemeClr val="accent6"/>
              </a:solidFill>
              <a:ln w="34925">
                <a:solidFill>
                  <a:schemeClr val="accent1">
                    <a:lumMod val="50000"/>
                  </a:schemeClr>
                </a:solidFill>
              </a:ln>
              <a:effectLst/>
            </c:spPr>
          </c:marker>
          <c:cat>
            <c:multiLvlStrRef>
              <c:f>expenseTrend!$R$4:$S$27</c:f>
              <c:multiLvlStrCache>
                <c:ptCount val="24"/>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lvl>
                <c:lvl>
                  <c:pt idx="0">
                    <c:v>2014-15</c:v>
                  </c:pt>
                  <c:pt idx="4">
                    <c:v>2015-16</c:v>
                  </c:pt>
                  <c:pt idx="8">
                    <c:v>2016-17</c:v>
                  </c:pt>
                  <c:pt idx="12">
                    <c:v>2017-18</c:v>
                  </c:pt>
                  <c:pt idx="16">
                    <c:v>2018-19</c:v>
                  </c:pt>
                  <c:pt idx="20">
                    <c:v>2019-20</c:v>
                  </c:pt>
                </c:lvl>
              </c:multiLvlStrCache>
            </c:multiLvlStrRef>
          </c:cat>
          <c:val>
            <c:numRef>
              <c:f>expenseTrend!$T$4:$T$28</c:f>
              <c:numCache>
                <c:formatCode>General</c:formatCode>
                <c:ptCount val="25"/>
                <c:pt idx="0">
                  <c:v>336123789.89667797</c:v>
                </c:pt>
                <c:pt idx="1">
                  <c:v>345260480.99263173</c:v>
                </c:pt>
                <c:pt idx="2">
                  <c:v>305770032.76305932</c:v>
                </c:pt>
                <c:pt idx="3">
                  <c:v>429476423.36829281</c:v>
                </c:pt>
                <c:pt idx="4">
                  <c:v>358191248.93756521</c:v>
                </c:pt>
                <c:pt idx="5">
                  <c:v>360629127.24630439</c:v>
                </c:pt>
                <c:pt idx="6">
                  <c:v>319091958.43419045</c:v>
                </c:pt>
                <c:pt idx="7">
                  <c:v>431076285.14889836</c:v>
                </c:pt>
                <c:pt idx="8">
                  <c:v>380634064.31949973</c:v>
                </c:pt>
                <c:pt idx="9">
                  <c:v>376337495.52221203</c:v>
                </c:pt>
                <c:pt idx="10">
                  <c:v>335376128.0422343</c:v>
                </c:pt>
                <c:pt idx="11">
                  <c:v>442143953.13977563</c:v>
                </c:pt>
                <c:pt idx="12">
                  <c:v>389878314.01535285</c:v>
                </c:pt>
                <c:pt idx="13">
                  <c:v>394332292.74027348</c:v>
                </c:pt>
                <c:pt idx="14">
                  <c:v>345107438.54078126</c:v>
                </c:pt>
                <c:pt idx="15">
                  <c:v>460383578.16201258</c:v>
                </c:pt>
                <c:pt idx="16">
                  <c:v>409814489.56145513</c:v>
                </c:pt>
                <c:pt idx="17">
                  <c:v>406821343.83393764</c:v>
                </c:pt>
                <c:pt idx="18">
                  <c:v>376123873.1473887</c:v>
                </c:pt>
                <c:pt idx="19">
                  <c:v>479732073.99904728</c:v>
                </c:pt>
                <c:pt idx="20">
                  <c:v>422800262.655213</c:v>
                </c:pt>
                <c:pt idx="21">
                  <c:v>422095441.03686988</c:v>
                </c:pt>
                <c:pt idx="22">
                  <c:v>395547233.73131281</c:v>
                </c:pt>
                <c:pt idx="23">
                  <c:v>508306092.80908167</c:v>
                </c:pt>
              </c:numCache>
            </c:numRef>
          </c:val>
          <c:smooth val="0"/>
          <c:extLst>
            <c:ext xmlns:c16="http://schemas.microsoft.com/office/drawing/2014/chart" uri="{C3380CC4-5D6E-409C-BE32-E72D297353CC}">
              <c16:uniqueId val="{00000000-72F6-4ACF-B2E0-E0D03EE72BEE}"/>
            </c:ext>
          </c:extLst>
        </c:ser>
        <c:dLbls>
          <c:showLegendKey val="0"/>
          <c:showVal val="0"/>
          <c:showCatName val="0"/>
          <c:showSerName val="0"/>
          <c:showPercent val="0"/>
          <c:showBubbleSize val="0"/>
        </c:dLbls>
        <c:marker val="1"/>
        <c:smooth val="0"/>
        <c:axId val="491791248"/>
        <c:axId val="406589040"/>
      </c:lineChart>
      <c:catAx>
        <c:axId val="49179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89040"/>
        <c:crosses val="autoZero"/>
        <c:auto val="1"/>
        <c:lblAlgn val="ctr"/>
        <c:lblOffset val="100"/>
        <c:noMultiLvlLbl val="0"/>
      </c:catAx>
      <c:valAx>
        <c:axId val="406589040"/>
        <c:scaling>
          <c:orientation val="minMax"/>
        </c:scaling>
        <c:delete val="1"/>
        <c:axPos val="l"/>
        <c:numFmt formatCode="General" sourceLinked="1"/>
        <c:majorTickMark val="out"/>
        <c:minorTickMark val="none"/>
        <c:tickLblPos val="nextTo"/>
        <c:crossAx val="491791248"/>
        <c:crosses val="autoZero"/>
        <c:crossBetween val="between"/>
      </c:valAx>
      <c:spPr>
        <a:noFill/>
        <a:ln>
          <a:noFill/>
        </a:ln>
        <a:effectLst>
          <a:glow rad="317500">
            <a:schemeClr val="accent1">
              <a:alpha val="31000"/>
            </a:schemeClr>
          </a:glow>
          <a:outerShdw blurRad="101600" dist="25400" dir="6000000" sx="94000" sy="94000" algn="ctr" rotWithShape="0">
            <a:srgbClr val="000000">
              <a:alpha val="96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817294390775953"/>
          <c:y val="0.27373737114394647"/>
          <c:w val="0.32995774971037345"/>
          <c:h val="0.62844114664236106"/>
        </c:manualLayout>
      </c:layout>
      <c:doughnutChart>
        <c:varyColors val="1"/>
        <c:ser>
          <c:idx val="0"/>
          <c:order val="0"/>
          <c:tx>
            <c:v>EQUITY</c:v>
          </c:tx>
          <c:spPr>
            <a:solidFill>
              <a:schemeClr val="bg1"/>
            </a:solidFill>
            <a:ln>
              <a:noFill/>
            </a:ln>
            <a:effectLst>
              <a:glow rad="228600">
                <a:schemeClr val="accent4">
                  <a:satMod val="175000"/>
                  <a:alpha val="40000"/>
                </a:schemeClr>
              </a:glow>
            </a:effectLst>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DDCA-42B6-AB68-811FC70A1B56}"/>
              </c:ext>
            </c:extLst>
          </c:dPt>
          <c:dPt>
            <c:idx val="1"/>
            <c:bubble3D val="0"/>
            <c:spPr>
              <a:solidFill>
                <a:schemeClr val="bg1"/>
              </a:solidFill>
              <a:ln w="19050">
                <a:noFill/>
              </a:ln>
              <a:effectLst>
                <a:glow rad="228600">
                  <a:schemeClr val="accent4">
                    <a:satMod val="175000"/>
                    <a:alpha val="40000"/>
                  </a:schemeClr>
                </a:glow>
              </a:effectLst>
            </c:spPr>
            <c:extLst>
              <c:ext xmlns:c16="http://schemas.microsoft.com/office/drawing/2014/chart" uri="{C3380CC4-5D6E-409C-BE32-E72D297353CC}">
                <c16:uniqueId val="{00000003-DDCA-42B6-AB68-811FC70A1B56}"/>
              </c:ext>
            </c:extLst>
          </c:dPt>
          <c:cat>
            <c:numLit>
              <c:formatCode>General</c:formatCode>
              <c:ptCount val="2"/>
              <c:pt idx="0">
                <c:v>0</c:v>
              </c:pt>
              <c:pt idx="1">
                <c:v>0</c:v>
              </c:pt>
            </c:numLit>
          </c:cat>
          <c:val>
            <c:numRef>
              <c:f>effectiveness!$C$6:$D$6</c:f>
              <c:numCache>
                <c:formatCode>0%</c:formatCode>
                <c:ptCount val="2"/>
                <c:pt idx="0">
                  <c:v>0.86</c:v>
                </c:pt>
                <c:pt idx="1">
                  <c:v>0.14000000000000001</c:v>
                </c:pt>
              </c:numCache>
            </c:numRef>
          </c:val>
          <c:extLst>
            <c:ext xmlns:c16="http://schemas.microsoft.com/office/drawing/2014/chart" uri="{C3380CC4-5D6E-409C-BE32-E72D297353CC}">
              <c16:uniqueId val="{00000004-DDCA-42B6-AB68-811FC70A1B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FOREX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644418667980207"/>
          <c:y val="0.27481267446985652"/>
          <c:w val="0.32971525286656633"/>
          <c:h val="0.62043452821288747"/>
        </c:manualLayout>
      </c:layout>
      <c:doughnutChart>
        <c:varyColors val="1"/>
        <c:ser>
          <c:idx val="0"/>
          <c:order val="0"/>
          <c:tx>
            <c:v>FOREX</c:v>
          </c:tx>
          <c:spPr>
            <a:solidFill>
              <a:schemeClr val="accent4">
                <a:lumMod val="75000"/>
              </a:schemeClr>
            </a:solidFill>
            <a:ln>
              <a:noFill/>
            </a:ln>
            <a:effectLst>
              <a:glow rad="228600">
                <a:schemeClr val="accent4">
                  <a:satMod val="175000"/>
                  <a:alpha val="40000"/>
                </a:schemeClr>
              </a:glow>
            </a:effectLst>
            <a:scene3d>
              <a:camera prst="orthographicFront"/>
              <a:lightRig rig="threePt" dir="t"/>
            </a:scene3d>
            <a:sp3d>
              <a:bevelT w="165100" prst="coolSlant"/>
            </a:sp3d>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4A5F-4D7D-95A9-3862C1B1D3A8}"/>
              </c:ext>
            </c:extLst>
          </c:dPt>
          <c:dPt>
            <c:idx val="1"/>
            <c:bubble3D val="0"/>
            <c:spPr>
              <a:solidFill>
                <a:schemeClr val="bg1">
                  <a:lumMod val="95000"/>
                </a:schemeClr>
              </a:solidFill>
              <a:ln w="19050">
                <a:noFill/>
              </a:ln>
              <a:effectLst>
                <a:glow rad="228600">
                  <a:schemeClr val="accent4">
                    <a:satMod val="175000"/>
                    <a:alpha val="40000"/>
                  </a:schemeClr>
                </a:glow>
              </a:effectLst>
            </c:spPr>
            <c:extLst>
              <c:ext xmlns:c16="http://schemas.microsoft.com/office/drawing/2014/chart" uri="{C3380CC4-5D6E-409C-BE32-E72D297353CC}">
                <c16:uniqueId val="{00000003-4A5F-4D7D-95A9-3862C1B1D3A8}"/>
              </c:ext>
            </c:extLst>
          </c:dPt>
          <c:cat>
            <c:numLit>
              <c:formatCode>General</c:formatCode>
              <c:ptCount val="2"/>
              <c:pt idx="0">
                <c:v>0</c:v>
              </c:pt>
              <c:pt idx="1">
                <c:v>0</c:v>
              </c:pt>
            </c:numLit>
          </c:cat>
          <c:val>
            <c:numRef>
              <c:f>effectiveness!$C$7:$D$7</c:f>
              <c:numCache>
                <c:formatCode>0%</c:formatCode>
                <c:ptCount val="2"/>
                <c:pt idx="0">
                  <c:v>0.85</c:v>
                </c:pt>
                <c:pt idx="1">
                  <c:v>0.15000000000000002</c:v>
                </c:pt>
              </c:numCache>
            </c:numRef>
          </c:val>
          <c:extLst>
            <c:ext xmlns:c16="http://schemas.microsoft.com/office/drawing/2014/chart" uri="{C3380CC4-5D6E-409C-BE32-E72D297353CC}">
              <c16:uniqueId val="{00000004-4A5F-4D7D-95A9-3862C1B1D3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INSURANCE</a:t>
            </a:r>
          </a:p>
        </c:rich>
      </c:tx>
      <c:layout>
        <c:manualLayout>
          <c:xMode val="edge"/>
          <c:yMode val="edge"/>
          <c:x val="0.337605500158146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649931513662833"/>
          <c:y val="0.2477619791327737"/>
          <c:w val="0.4481290603980625"/>
          <c:h val="0.6351581310600638"/>
        </c:manualLayout>
      </c:layout>
      <c:doughnutChart>
        <c:varyColors val="1"/>
        <c:ser>
          <c:idx val="0"/>
          <c:order val="0"/>
          <c:tx>
            <c:v>INSURANCE</c:v>
          </c:tx>
          <c:spPr>
            <a:solidFill>
              <a:schemeClr val="bg1"/>
            </a:solidFill>
            <a:ln>
              <a:noFill/>
            </a:ln>
            <a:effectLst>
              <a:glow rad="228600">
                <a:schemeClr val="accent4">
                  <a:satMod val="175000"/>
                  <a:alpha val="40000"/>
                </a:schemeClr>
              </a:glow>
            </a:effectLst>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CE3C-422E-AACA-0C7FEBFD2403}"/>
              </c:ext>
            </c:extLst>
          </c:dPt>
          <c:dPt>
            <c:idx val="1"/>
            <c:bubble3D val="0"/>
            <c:spPr>
              <a:solidFill>
                <a:schemeClr val="bg1"/>
              </a:solidFill>
              <a:ln w="19050">
                <a:noFill/>
              </a:ln>
              <a:effectLst>
                <a:glow rad="228600">
                  <a:schemeClr val="accent4">
                    <a:satMod val="175000"/>
                    <a:alpha val="40000"/>
                  </a:schemeClr>
                </a:glow>
              </a:effectLst>
            </c:spPr>
            <c:extLst>
              <c:ext xmlns:c16="http://schemas.microsoft.com/office/drawing/2014/chart" uri="{C3380CC4-5D6E-409C-BE32-E72D297353CC}">
                <c16:uniqueId val="{00000003-CE3C-422E-AACA-0C7FEBFD2403}"/>
              </c:ext>
            </c:extLst>
          </c:dPt>
          <c:cat>
            <c:numLit>
              <c:formatCode>General</c:formatCode>
              <c:ptCount val="2"/>
              <c:pt idx="0">
                <c:v>0</c:v>
              </c:pt>
              <c:pt idx="1">
                <c:v>0</c:v>
              </c:pt>
            </c:numLit>
          </c:cat>
          <c:val>
            <c:numRef>
              <c:f>effectiveness!$C$8:$D$8</c:f>
              <c:numCache>
                <c:formatCode>0%</c:formatCode>
                <c:ptCount val="2"/>
                <c:pt idx="0">
                  <c:v>0.86</c:v>
                </c:pt>
                <c:pt idx="1">
                  <c:v>0.14000000000000001</c:v>
                </c:pt>
              </c:numCache>
            </c:numRef>
          </c:val>
          <c:extLst>
            <c:ext xmlns:c16="http://schemas.microsoft.com/office/drawing/2014/chart" uri="{C3380CC4-5D6E-409C-BE32-E72D297353CC}">
              <c16:uniqueId val="{00000004-CE3C-422E-AACA-0C7FEBFD24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INVESTMENT</c:v>
          </c:tx>
          <c:spPr>
            <a:solidFill>
              <a:schemeClr val="accent4">
                <a:lumMod val="75000"/>
              </a:schemeClr>
            </a:solidFill>
            <a:ln>
              <a:noFill/>
            </a:ln>
            <a:effectLst>
              <a:glow rad="228600">
                <a:schemeClr val="accent4">
                  <a:satMod val="175000"/>
                  <a:alpha val="40000"/>
                </a:schemeClr>
              </a:glow>
            </a:effectLst>
          </c:spPr>
          <c:dPt>
            <c:idx val="0"/>
            <c:bubble3D val="0"/>
            <c:spPr>
              <a:solidFill>
                <a:schemeClr val="accent4">
                  <a:lumMod val="75000"/>
                </a:schemeClr>
              </a:solidFill>
              <a:ln w="19050">
                <a:noFill/>
              </a:ln>
              <a:effectLst>
                <a:glow rad="228600">
                  <a:schemeClr val="accent4">
                    <a:satMod val="175000"/>
                    <a:alpha val="40000"/>
                  </a:schemeClr>
                </a:glow>
              </a:effectLst>
              <a:scene3d>
                <a:camera prst="orthographicFront"/>
                <a:lightRig rig="threePt" dir="t"/>
              </a:scene3d>
              <a:sp3d>
                <a:bevelT w="165100" prst="coolSlant"/>
              </a:sp3d>
            </c:spPr>
            <c:extLst>
              <c:ext xmlns:c16="http://schemas.microsoft.com/office/drawing/2014/chart" uri="{C3380CC4-5D6E-409C-BE32-E72D297353CC}">
                <c16:uniqueId val="{00000001-746D-41C2-B88D-9F66D4AC9F50}"/>
              </c:ext>
            </c:extLst>
          </c:dPt>
          <c:dPt>
            <c:idx val="1"/>
            <c:bubble3D val="0"/>
            <c:spPr>
              <a:solidFill>
                <a:schemeClr val="bg1">
                  <a:lumMod val="95000"/>
                </a:schemeClr>
              </a:solidFill>
              <a:ln w="19050">
                <a:noFill/>
              </a:ln>
              <a:effectLst>
                <a:glow rad="228600">
                  <a:schemeClr val="accent4">
                    <a:satMod val="175000"/>
                    <a:alpha val="40000"/>
                  </a:schemeClr>
                </a:glow>
              </a:effectLst>
            </c:spPr>
            <c:extLst>
              <c:ext xmlns:c16="http://schemas.microsoft.com/office/drawing/2014/chart" uri="{C3380CC4-5D6E-409C-BE32-E72D297353CC}">
                <c16:uniqueId val="{00000003-746D-41C2-B88D-9F66D4AC9F50}"/>
              </c:ext>
            </c:extLst>
          </c:dPt>
          <c:cat>
            <c:numLit>
              <c:formatCode>General</c:formatCode>
              <c:ptCount val="2"/>
              <c:pt idx="0">
                <c:v>0</c:v>
              </c:pt>
              <c:pt idx="1">
                <c:v>0</c:v>
              </c:pt>
            </c:numLit>
          </c:cat>
          <c:val>
            <c:numRef>
              <c:f>effectiveness!$C$9:$D$9</c:f>
              <c:numCache>
                <c:formatCode>0%</c:formatCode>
                <c:ptCount val="2"/>
                <c:pt idx="0">
                  <c:v>0.9</c:v>
                </c:pt>
                <c:pt idx="1">
                  <c:v>9.9999999999999978E-2</c:v>
                </c:pt>
              </c:numCache>
            </c:numRef>
          </c:val>
          <c:extLst>
            <c:ext xmlns:c16="http://schemas.microsoft.com/office/drawing/2014/chart" uri="{C3380CC4-5D6E-409C-BE32-E72D297353CC}">
              <c16:uniqueId val="{00000004-746D-41C2-B88D-9F66D4AC9F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TIER 1</c:v>
          </c:tx>
          <c:spPr>
            <a:effectLst>
              <a:glow rad="139700">
                <a:schemeClr val="accent2">
                  <a:satMod val="175000"/>
                  <a:alpha val="40000"/>
                </a:schemeClr>
              </a:glow>
            </a:effectLst>
          </c:spPr>
          <c:dPt>
            <c:idx val="0"/>
            <c:bubble3D val="0"/>
            <c:spPr>
              <a:solidFill>
                <a:srgbClr val="5C0458"/>
              </a:solidFill>
              <a:ln w="19050">
                <a:solidFill>
                  <a:schemeClr val="lt1"/>
                </a:solidFill>
              </a:ln>
              <a:effectLst>
                <a:glow rad="139700">
                  <a:schemeClr val="accent4">
                    <a:lumMod val="75000"/>
                    <a:alpha val="40000"/>
                  </a:schemeClr>
                </a:glow>
                <a:outerShdw blurRad="50800" dist="38100" dir="5400000" algn="t" rotWithShape="0">
                  <a:schemeClr val="accent4">
                    <a:lumMod val="50000"/>
                    <a:alpha val="40000"/>
                  </a:schemeClr>
                </a:outerShdw>
              </a:effectLst>
              <a:scene3d>
                <a:camera prst="orthographicFront"/>
                <a:lightRig rig="threePt" dir="t"/>
              </a:scene3d>
              <a:sp3d>
                <a:bevelT/>
              </a:sp3d>
            </c:spPr>
            <c:extLst>
              <c:ext xmlns:c16="http://schemas.microsoft.com/office/drawing/2014/chart" uri="{C3380CC4-5D6E-409C-BE32-E72D297353CC}">
                <c16:uniqueId val="{00000001-0C72-43E6-8A62-6ACCA7A92C47}"/>
              </c:ext>
            </c:extLst>
          </c:dPt>
          <c:dPt>
            <c:idx val="1"/>
            <c:bubble3D val="0"/>
            <c:spPr>
              <a:solidFill>
                <a:schemeClr val="accent4">
                  <a:lumMod val="60000"/>
                  <a:lumOff val="40000"/>
                </a:schemeClr>
              </a:solidFill>
              <a:ln w="19050">
                <a:solidFill>
                  <a:schemeClr val="lt1"/>
                </a:solidFill>
              </a:ln>
              <a:effectLst>
                <a:glow rad="139700">
                  <a:schemeClr val="accent4">
                    <a:lumMod val="40000"/>
                    <a:lumOff val="60000"/>
                    <a:alpha val="40000"/>
                  </a:schemeClr>
                </a:glow>
                <a:outerShdw blurRad="190500" dist="12700" dir="5400000" sx="93000" sy="93000" algn="t" rotWithShape="0">
                  <a:schemeClr val="accent2">
                    <a:lumMod val="60000"/>
                    <a:lumOff val="40000"/>
                    <a:alpha val="40000"/>
                  </a:schemeClr>
                </a:outerShdw>
              </a:effectLst>
              <a:scene3d>
                <a:camera prst="orthographicFront"/>
                <a:lightRig rig="threePt" dir="t"/>
              </a:scene3d>
              <a:sp3d>
                <a:bevelT/>
              </a:sp3d>
            </c:spPr>
            <c:extLst>
              <c:ext xmlns:c16="http://schemas.microsoft.com/office/drawing/2014/chart" uri="{C3380CC4-5D6E-409C-BE32-E72D297353CC}">
                <c16:uniqueId val="{00000003-0C72-43E6-8A62-6ACCA7A92C47}"/>
              </c:ext>
            </c:extLst>
          </c:dPt>
          <c:dPt>
            <c:idx val="2"/>
            <c:bubble3D val="0"/>
            <c:spPr>
              <a:solidFill>
                <a:schemeClr val="accent4">
                  <a:lumMod val="50000"/>
                </a:schemeClr>
              </a:solidFill>
              <a:ln w="19050">
                <a:solidFill>
                  <a:schemeClr val="lt1"/>
                </a:solidFill>
              </a:ln>
              <a:effectLst>
                <a:glow rad="165100">
                  <a:schemeClr val="accent4">
                    <a:lumMod val="50000"/>
                    <a:alpha val="40000"/>
                  </a:schemeClr>
                </a:glow>
                <a:outerShdw blurRad="63500" sx="102000" sy="102000" algn="ctr" rotWithShape="0">
                  <a:srgbClr val="92D050">
                    <a:alpha val="40000"/>
                  </a:srgbClr>
                </a:outerShdw>
              </a:effectLst>
              <a:scene3d>
                <a:camera prst="orthographicFront"/>
                <a:lightRig rig="threePt" dir="t"/>
              </a:scene3d>
              <a:sp3d>
                <a:bevelT/>
              </a:sp3d>
            </c:spPr>
            <c:extLst>
              <c:ext xmlns:c16="http://schemas.microsoft.com/office/drawing/2014/chart" uri="{C3380CC4-5D6E-409C-BE32-E72D297353CC}">
                <c16:uniqueId val="{00000005-0C72-43E6-8A62-6ACCA7A92C47}"/>
              </c:ext>
            </c:extLst>
          </c:dPt>
          <c:dLbls>
            <c:dLbl>
              <c:idx val="0"/>
              <c:layout>
                <c:manualLayout>
                  <c:x val="4.136204228177777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72-43E6-8A62-6ACCA7A92C4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tier!$B$9:$B$11</c:f>
              <c:strCache>
                <c:ptCount val="3"/>
                <c:pt idx="0">
                  <c:v>Tier 1</c:v>
                </c:pt>
                <c:pt idx="1">
                  <c:v>Tier 2</c:v>
                </c:pt>
                <c:pt idx="2">
                  <c:v>Tier 3</c:v>
                </c:pt>
              </c:strCache>
            </c:strRef>
          </c:cat>
          <c:val>
            <c:numRef>
              <c:f>tier!$D$9:$D$11</c:f>
              <c:numCache>
                <c:formatCode>0%</c:formatCode>
                <c:ptCount val="3"/>
                <c:pt idx="0">
                  <c:v>0.53437293726357749</c:v>
                </c:pt>
                <c:pt idx="1">
                  <c:v>0.12388050256460698</c:v>
                </c:pt>
                <c:pt idx="2">
                  <c:v>0.34174656017181582</c:v>
                </c:pt>
              </c:numCache>
            </c:numRef>
          </c:val>
          <c:extLst>
            <c:ext xmlns:c16="http://schemas.microsoft.com/office/drawing/2014/chart" uri="{C3380CC4-5D6E-409C-BE32-E72D297353CC}">
              <c16:uniqueId val="{00000006-0C72-43E6-8A62-6ACCA7A92C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revenueTrend!$T$3</c:f>
              <c:strCache>
                <c:ptCount val="1"/>
                <c:pt idx="0">
                  <c:v>Total Expense</c:v>
                </c:pt>
              </c:strCache>
            </c:strRef>
          </c:tx>
          <c:spPr>
            <a:ln w="31750" cap="rnd">
              <a:solidFill>
                <a:srgbClr val="00B050"/>
              </a:solidFill>
              <a:round/>
              <a:tailEnd type="triangle"/>
            </a:ln>
            <a:effectLst>
              <a:outerShdw blurRad="50800" dist="38100" dir="5400000" algn="t" rotWithShape="0">
                <a:prstClr val="black">
                  <a:alpha val="40000"/>
                </a:prstClr>
              </a:outerShdw>
            </a:effectLst>
          </c:spPr>
          <c:marker>
            <c:symbol val="circle"/>
            <c:size val="5"/>
            <c:spPr>
              <a:solidFill>
                <a:schemeClr val="tx1">
                  <a:lumMod val="65000"/>
                  <a:lumOff val="35000"/>
                </a:schemeClr>
              </a:solidFill>
              <a:ln w="25400" cap="rnd">
                <a:solidFill>
                  <a:schemeClr val="accent1">
                    <a:lumMod val="50000"/>
                  </a:schemeClr>
                </a:solidFill>
              </a:ln>
              <a:effectLst>
                <a:outerShdw blurRad="50800" dist="38100" dir="5400000" algn="t" rotWithShape="0">
                  <a:prstClr val="black">
                    <a:alpha val="40000"/>
                  </a:prstClr>
                </a:outerShdw>
              </a:effectLst>
            </c:spPr>
          </c:marker>
          <c:cat>
            <c:multiLvlStrRef>
              <c:f>revenueTrend!$Q$4:$S$27</c:f>
              <c:multiLvlStrCache>
                <c:ptCount val="24"/>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lvl>
                <c:lvl>
                  <c:pt idx="0">
                    <c:v>2014-15</c:v>
                  </c:pt>
                  <c:pt idx="4">
                    <c:v>2015-16</c:v>
                  </c:pt>
                  <c:pt idx="8">
                    <c:v>2016-17</c:v>
                  </c:pt>
                  <c:pt idx="12">
                    <c:v>2017-18</c:v>
                  </c:pt>
                  <c:pt idx="16">
                    <c:v>2018-19</c:v>
                  </c:pt>
                  <c:pt idx="20">
                    <c:v>2019-20</c:v>
                  </c:pt>
                </c:lvl>
                <c:lvl>
                  <c:pt idx="0">
                    <c:v>NthAmerica</c:v>
                  </c:pt>
                </c:lvl>
              </c:multiLvlStrCache>
            </c:multiLvlStrRef>
          </c:cat>
          <c:val>
            <c:numRef>
              <c:f>revenueTrend!$T$4:$T$27</c:f>
              <c:numCache>
                <c:formatCode>General</c:formatCode>
                <c:ptCount val="24"/>
                <c:pt idx="0">
                  <c:v>354279185.14804459</c:v>
                </c:pt>
                <c:pt idx="1">
                  <c:v>391360886.01524079</c:v>
                </c:pt>
                <c:pt idx="2">
                  <c:v>265632339.78378767</c:v>
                </c:pt>
                <c:pt idx="3">
                  <c:v>556311142.53928041</c:v>
                </c:pt>
                <c:pt idx="4">
                  <c:v>430027759.79975498</c:v>
                </c:pt>
                <c:pt idx="5">
                  <c:v>459029098.43098736</c:v>
                </c:pt>
                <c:pt idx="6">
                  <c:v>317364276.0302664</c:v>
                </c:pt>
                <c:pt idx="7">
                  <c:v>669990989.82255399</c:v>
                </c:pt>
                <c:pt idx="8">
                  <c:v>463908256.13950551</c:v>
                </c:pt>
                <c:pt idx="9">
                  <c:v>415764936.85455287</c:v>
                </c:pt>
                <c:pt idx="10">
                  <c:v>322612764.13297683</c:v>
                </c:pt>
                <c:pt idx="11">
                  <c:v>688716916.47455287</c:v>
                </c:pt>
                <c:pt idx="12">
                  <c:v>528371723.68923616</c:v>
                </c:pt>
                <c:pt idx="13">
                  <c:v>512236980.58070153</c:v>
                </c:pt>
                <c:pt idx="14">
                  <c:v>353369578.7979877</c:v>
                </c:pt>
                <c:pt idx="15">
                  <c:v>729442521.27372766</c:v>
                </c:pt>
                <c:pt idx="16">
                  <c:v>420923923.81664997</c:v>
                </c:pt>
                <c:pt idx="17">
                  <c:v>330363739.20458007</c:v>
                </c:pt>
                <c:pt idx="18">
                  <c:v>603230221.30932999</c:v>
                </c:pt>
                <c:pt idx="19">
                  <c:v>384922448.41685998</c:v>
                </c:pt>
                <c:pt idx="20">
                  <c:v>552206486.26181996</c:v>
                </c:pt>
                <c:pt idx="21">
                  <c:v>642745529.38780999</c:v>
                </c:pt>
                <c:pt idx="22">
                  <c:v>420171123.84949005</c:v>
                </c:pt>
                <c:pt idx="23">
                  <c:v>799127784.74364007</c:v>
                </c:pt>
              </c:numCache>
            </c:numRef>
          </c:val>
          <c:smooth val="0"/>
          <c:extLst>
            <c:ext xmlns:c16="http://schemas.microsoft.com/office/drawing/2014/chart" uri="{C3380CC4-5D6E-409C-BE32-E72D297353CC}">
              <c16:uniqueId val="{00000000-715E-40A7-AAAD-51EC90D89E73}"/>
            </c:ext>
          </c:extLst>
        </c:ser>
        <c:dLbls>
          <c:showLegendKey val="0"/>
          <c:showVal val="0"/>
          <c:showCatName val="0"/>
          <c:showSerName val="0"/>
          <c:showPercent val="0"/>
          <c:showBubbleSize val="0"/>
        </c:dLbls>
        <c:marker val="1"/>
        <c:smooth val="0"/>
        <c:axId val="515107728"/>
        <c:axId val="218345408"/>
      </c:lineChart>
      <c:catAx>
        <c:axId val="5151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45408"/>
        <c:crosses val="autoZero"/>
        <c:auto val="1"/>
        <c:lblAlgn val="ctr"/>
        <c:lblOffset val="100"/>
        <c:noMultiLvlLbl val="0"/>
      </c:catAx>
      <c:valAx>
        <c:axId val="218345408"/>
        <c:scaling>
          <c:orientation val="minMax"/>
        </c:scaling>
        <c:delete val="1"/>
        <c:axPos val="l"/>
        <c:numFmt formatCode="General" sourceLinked="1"/>
        <c:majorTickMark val="none"/>
        <c:minorTickMark val="none"/>
        <c:tickLblPos val="nextTo"/>
        <c:crossAx val="515107728"/>
        <c:crosses val="autoZero"/>
        <c:crossBetween val="between"/>
      </c:valAx>
      <c:spPr>
        <a:noFill/>
        <a:ln>
          <a:solidFill>
            <a:schemeClr val="accent1">
              <a:lumMod val="75000"/>
            </a:schemeClr>
          </a:solidFill>
        </a:ln>
        <a:effectLst>
          <a:outerShdw blurRad="50800" dist="38100" dir="16200000"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a:t>
            </a:r>
            <a:r>
              <a:rPr lang="en-IN" baseline="0"/>
              <a:t> Vs Revenue YOY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Expense</c:v>
          </c:tx>
          <c:spPr>
            <a:solidFill>
              <a:schemeClr val="accent1"/>
            </a:solidFill>
            <a:ln>
              <a:noFill/>
            </a:ln>
            <a:effectLst/>
          </c:spPr>
          <c:invertIfNegative val="0"/>
          <c:cat>
            <c:strRef>
              <c:f>ExpenseVsRevenue!$B$4:$B$9</c:f>
              <c:strCache>
                <c:ptCount val="6"/>
                <c:pt idx="0">
                  <c:v>2014-15</c:v>
                </c:pt>
                <c:pt idx="1">
                  <c:v>2015-16</c:v>
                </c:pt>
                <c:pt idx="2">
                  <c:v>2016-17</c:v>
                </c:pt>
                <c:pt idx="3">
                  <c:v>2017-18</c:v>
                </c:pt>
                <c:pt idx="4">
                  <c:v>2018-19</c:v>
                </c:pt>
                <c:pt idx="5">
                  <c:v>2019-20</c:v>
                </c:pt>
              </c:strCache>
            </c:strRef>
          </c:cat>
          <c:val>
            <c:numRef>
              <c:f>ExpenseVsRevenue!$C$4:$C$9</c:f>
              <c:numCache>
                <c:formatCode>##,##0,," m"</c:formatCode>
                <c:ptCount val="6"/>
                <c:pt idx="0">
                  <c:v>1416630727.0206621</c:v>
                </c:pt>
                <c:pt idx="1">
                  <c:v>1468988619.7669582</c:v>
                </c:pt>
                <c:pt idx="2">
                  <c:v>1534491641.0237219</c:v>
                </c:pt>
                <c:pt idx="3">
                  <c:v>1589701623.45842</c:v>
                </c:pt>
                <c:pt idx="4">
                  <c:v>1672491780.5418286</c:v>
                </c:pt>
                <c:pt idx="5">
                  <c:v>1748749030.2324772</c:v>
                </c:pt>
              </c:numCache>
            </c:numRef>
          </c:val>
          <c:extLst>
            <c:ext xmlns:c16="http://schemas.microsoft.com/office/drawing/2014/chart" uri="{C3380CC4-5D6E-409C-BE32-E72D297353CC}">
              <c16:uniqueId val="{00000000-81B7-492F-AE04-2C95D7F77DE4}"/>
            </c:ext>
          </c:extLst>
        </c:ser>
        <c:ser>
          <c:idx val="1"/>
          <c:order val="1"/>
          <c:tx>
            <c:v>Revenue</c:v>
          </c:tx>
          <c:spPr>
            <a:solidFill>
              <a:schemeClr val="accent2"/>
            </a:solidFill>
            <a:ln>
              <a:noFill/>
            </a:ln>
            <a:effectLst/>
          </c:spPr>
          <c:invertIfNegative val="0"/>
          <c:cat>
            <c:strRef>
              <c:f>ExpenseVsRevenue!$B$4:$B$9</c:f>
              <c:strCache>
                <c:ptCount val="6"/>
                <c:pt idx="0">
                  <c:v>2014-15</c:v>
                </c:pt>
                <c:pt idx="1">
                  <c:v>2015-16</c:v>
                </c:pt>
                <c:pt idx="2">
                  <c:v>2016-17</c:v>
                </c:pt>
                <c:pt idx="3">
                  <c:v>2017-18</c:v>
                </c:pt>
                <c:pt idx="4">
                  <c:v>2018-19</c:v>
                </c:pt>
                <c:pt idx="5">
                  <c:v>2019-20</c:v>
                </c:pt>
              </c:strCache>
            </c:strRef>
          </c:cat>
          <c:val>
            <c:numRef>
              <c:f>ExpenseVsRevenue!$C$13:$C$18</c:f>
              <c:numCache>
                <c:formatCode>##,##0,," m"</c:formatCode>
                <c:ptCount val="6"/>
                <c:pt idx="0">
                  <c:v>1567583553.4863534</c:v>
                </c:pt>
                <c:pt idx="1">
                  <c:v>1876412124.0835626</c:v>
                </c:pt>
                <c:pt idx="2">
                  <c:v>1891002873.601588</c:v>
                </c:pt>
                <c:pt idx="3">
                  <c:v>2123420804.3416529</c:v>
                </c:pt>
                <c:pt idx="4">
                  <c:v>1739440332.7474198</c:v>
                </c:pt>
                <c:pt idx="5">
                  <c:v>2414250924.2427602</c:v>
                </c:pt>
              </c:numCache>
            </c:numRef>
          </c:val>
          <c:extLst>
            <c:ext xmlns:c16="http://schemas.microsoft.com/office/drawing/2014/chart" uri="{C3380CC4-5D6E-409C-BE32-E72D297353CC}">
              <c16:uniqueId val="{00000002-81B7-492F-AE04-2C95D7F77DE4}"/>
            </c:ext>
          </c:extLst>
        </c:ser>
        <c:dLbls>
          <c:showLegendKey val="0"/>
          <c:showVal val="0"/>
          <c:showCatName val="0"/>
          <c:showSerName val="0"/>
          <c:showPercent val="0"/>
          <c:showBubbleSize val="0"/>
        </c:dLbls>
        <c:gapWidth val="219"/>
        <c:overlap val="-27"/>
        <c:axId val="399748399"/>
        <c:axId val="1080611343"/>
      </c:barChart>
      <c:catAx>
        <c:axId val="39974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11343"/>
        <c:crosses val="autoZero"/>
        <c:auto val="1"/>
        <c:lblAlgn val="ctr"/>
        <c:lblOffset val="100"/>
        <c:noMultiLvlLbl val="0"/>
      </c:catAx>
      <c:valAx>
        <c:axId val="1080611343"/>
        <c:scaling>
          <c:orientation val="minMax"/>
        </c:scaling>
        <c:delete val="0"/>
        <c:axPos val="l"/>
        <c:numFmt formatCode="##,##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8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VOLUME TREND CY Vs PY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PY</c:v>
          </c:tx>
          <c:spPr>
            <a:solidFill>
              <a:schemeClr val="accent1">
                <a:lumMod val="75000"/>
                <a:alpha val="74000"/>
              </a:schemeClr>
            </a:solidFill>
            <a:ln w="25400">
              <a:noFill/>
            </a:ln>
            <a:effectLst/>
          </c:spPr>
          <c:cat>
            <c:strRef>
              <c:f>salesVolumeTrend!$D$3:$O$3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salesVolumeTrend!$D$4:$O$4</c:f>
              <c:numCache>
                <c:formatCode>General</c:formatCode>
                <c:ptCount val="12"/>
                <c:pt idx="0">
                  <c:v>2229000</c:v>
                </c:pt>
                <c:pt idx="1">
                  <c:v>1693500</c:v>
                </c:pt>
                <c:pt idx="2">
                  <c:v>1827000</c:v>
                </c:pt>
                <c:pt idx="3">
                  <c:v>1450500</c:v>
                </c:pt>
                <c:pt idx="4">
                  <c:v>2265000</c:v>
                </c:pt>
                <c:pt idx="5">
                  <c:v>831000</c:v>
                </c:pt>
                <c:pt idx="6">
                  <c:v>2703000</c:v>
                </c:pt>
                <c:pt idx="7">
                  <c:v>2416500</c:v>
                </c:pt>
                <c:pt idx="8">
                  <c:v>2032500</c:v>
                </c:pt>
                <c:pt idx="9">
                  <c:v>2145000</c:v>
                </c:pt>
                <c:pt idx="10">
                  <c:v>1681500</c:v>
                </c:pt>
                <c:pt idx="11">
                  <c:v>1651500</c:v>
                </c:pt>
              </c:numCache>
            </c:numRef>
          </c:val>
          <c:extLst>
            <c:ext xmlns:c16="http://schemas.microsoft.com/office/drawing/2014/chart" uri="{C3380CC4-5D6E-409C-BE32-E72D297353CC}">
              <c16:uniqueId val="{00000003-FB99-444E-A22F-CF3D87D574F0}"/>
            </c:ext>
          </c:extLst>
        </c:ser>
        <c:dLbls>
          <c:showLegendKey val="0"/>
          <c:showVal val="0"/>
          <c:showCatName val="0"/>
          <c:showSerName val="0"/>
          <c:showPercent val="0"/>
          <c:showBubbleSize val="0"/>
        </c:dLbls>
        <c:axId val="1319994447"/>
        <c:axId val="1310791727"/>
      </c:areaChart>
      <c:areaChart>
        <c:grouping val="stacked"/>
        <c:varyColors val="0"/>
        <c:ser>
          <c:idx val="2"/>
          <c:order val="1"/>
          <c:tx>
            <c:v>CY</c:v>
          </c:tx>
          <c:spPr>
            <a:solidFill>
              <a:schemeClr val="tx2">
                <a:lumMod val="50000"/>
                <a:alpha val="63000"/>
              </a:schemeClr>
            </a:solidFill>
            <a:ln w="25400">
              <a:noFill/>
            </a:ln>
            <a:effectLst/>
          </c:spPr>
          <c:cat>
            <c:strRef>
              <c:f>salesVolumeTrend!$D$3:$O$3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salesVolumeTrend!$D$18:$O$18</c:f>
              <c:numCache>
                <c:formatCode>General</c:formatCode>
                <c:ptCount val="12"/>
                <c:pt idx="0">
                  <c:v>1399500</c:v>
                </c:pt>
                <c:pt idx="1">
                  <c:v>1479000</c:v>
                </c:pt>
                <c:pt idx="2">
                  <c:v>1435500</c:v>
                </c:pt>
                <c:pt idx="3">
                  <c:v>1962000</c:v>
                </c:pt>
                <c:pt idx="4">
                  <c:v>1887000</c:v>
                </c:pt>
                <c:pt idx="5">
                  <c:v>2256000</c:v>
                </c:pt>
                <c:pt idx="6">
                  <c:v>1849500</c:v>
                </c:pt>
                <c:pt idx="7">
                  <c:v>2274000</c:v>
                </c:pt>
                <c:pt idx="8">
                  <c:v>1612500</c:v>
                </c:pt>
                <c:pt idx="9">
                  <c:v>1824000</c:v>
                </c:pt>
                <c:pt idx="10">
                  <c:v>2178000</c:v>
                </c:pt>
                <c:pt idx="11">
                  <c:v>1714500</c:v>
                </c:pt>
              </c:numCache>
            </c:numRef>
          </c:val>
          <c:extLst>
            <c:ext xmlns:c16="http://schemas.microsoft.com/office/drawing/2014/chart" uri="{C3380CC4-5D6E-409C-BE32-E72D297353CC}">
              <c16:uniqueId val="{00000004-FB99-444E-A22F-CF3D87D574F0}"/>
            </c:ext>
          </c:extLst>
        </c:ser>
        <c:dLbls>
          <c:showLegendKey val="0"/>
          <c:showVal val="0"/>
          <c:showCatName val="0"/>
          <c:showSerName val="0"/>
          <c:showPercent val="0"/>
          <c:showBubbleSize val="0"/>
        </c:dLbls>
        <c:axId val="1600072303"/>
        <c:axId val="1464059807"/>
      </c:areaChart>
      <c:catAx>
        <c:axId val="1319994447"/>
        <c:scaling>
          <c:orientation val="minMax"/>
        </c:scaling>
        <c:delete val="1"/>
        <c:axPos val="b"/>
        <c:numFmt formatCode="General" sourceLinked="1"/>
        <c:majorTickMark val="out"/>
        <c:minorTickMark val="none"/>
        <c:tickLblPos val="nextTo"/>
        <c:crossAx val="1310791727"/>
        <c:crosses val="autoZero"/>
        <c:auto val="1"/>
        <c:lblAlgn val="ctr"/>
        <c:lblOffset val="100"/>
        <c:noMultiLvlLbl val="0"/>
      </c:catAx>
      <c:valAx>
        <c:axId val="1310791727"/>
        <c:scaling>
          <c:orientation val="minMax"/>
        </c:scaling>
        <c:delete val="1"/>
        <c:axPos val="l"/>
        <c:numFmt formatCode="General" sourceLinked="1"/>
        <c:majorTickMark val="none"/>
        <c:minorTickMark val="none"/>
        <c:tickLblPos val="nextTo"/>
        <c:crossAx val="1319994447"/>
        <c:crosses val="autoZero"/>
        <c:crossBetween val="midCat"/>
      </c:valAx>
      <c:valAx>
        <c:axId val="1464059807"/>
        <c:scaling>
          <c:orientation val="minMax"/>
        </c:scaling>
        <c:delete val="1"/>
        <c:axPos val="r"/>
        <c:numFmt formatCode="General" sourceLinked="1"/>
        <c:majorTickMark val="out"/>
        <c:minorTickMark val="none"/>
        <c:tickLblPos val="nextTo"/>
        <c:crossAx val="1600072303"/>
        <c:crosses val="max"/>
        <c:crossBetween val="midCat"/>
      </c:valAx>
      <c:catAx>
        <c:axId val="1600072303"/>
        <c:scaling>
          <c:orientation val="minMax"/>
        </c:scaling>
        <c:delete val="1"/>
        <c:axPos val="b"/>
        <c:numFmt formatCode="General" sourceLinked="1"/>
        <c:majorTickMark val="out"/>
        <c:minorTickMark val="none"/>
        <c:tickLblPos val="nextTo"/>
        <c:crossAx val="1464059807"/>
        <c:crosses val="autoZero"/>
        <c:auto val="1"/>
        <c:lblAlgn val="ctr"/>
        <c:lblOffset val="100"/>
        <c:noMultiLvlLbl val="0"/>
      </c:catAx>
      <c:spPr>
        <a:noFill/>
        <a:ln>
          <a:solidFill>
            <a:schemeClr val="lt1">
              <a:shade val="50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TIER CLIENT % CURRENT</a:t>
            </a:r>
            <a:r>
              <a:rPr lang="en-US" baseline="0"/>
              <a:t>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TIER 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C-4291-9809-5B328028A5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C-4291-9809-5B328028A5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0C-4291-9809-5B328028A5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tier!$B$9:$B$11</c:f>
              <c:strCache>
                <c:ptCount val="3"/>
                <c:pt idx="0">
                  <c:v>Tier 1</c:v>
                </c:pt>
                <c:pt idx="1">
                  <c:v>Tier 2</c:v>
                </c:pt>
                <c:pt idx="2">
                  <c:v>Tier 3</c:v>
                </c:pt>
              </c:strCache>
            </c:strRef>
          </c:cat>
          <c:val>
            <c:numRef>
              <c:f>tier!$D$9:$D$11</c:f>
              <c:numCache>
                <c:formatCode>0%</c:formatCode>
                <c:ptCount val="3"/>
                <c:pt idx="0">
                  <c:v>0.53437293726357749</c:v>
                </c:pt>
                <c:pt idx="1">
                  <c:v>0.12388050256460698</c:v>
                </c:pt>
                <c:pt idx="2">
                  <c:v>0.34174656017181582</c:v>
                </c:pt>
              </c:numCache>
            </c:numRef>
          </c:val>
          <c:extLst>
            <c:ext xmlns:c16="http://schemas.microsoft.com/office/drawing/2014/chart" uri="{C3380CC4-5D6E-409C-BE32-E72D297353CC}">
              <c16:uniqueId val="{00000000-A183-41F5-8CB5-15A7721D89F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CMODIES</a:t>
            </a:r>
          </a:p>
        </c:rich>
      </c:tx>
      <c:layout>
        <c:manualLayout>
          <c:xMode val="edge"/>
          <c:yMode val="edge"/>
          <c:x val="0.321493000874890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CMODIES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52-4F4C-A4B5-08AFADCCDCC2}"/>
              </c:ext>
            </c:extLst>
          </c:dPt>
          <c:dPt>
            <c:idx val="1"/>
            <c:bubble3D val="0"/>
            <c:spPr>
              <a:noFill/>
              <a:ln w="19050">
                <a:solidFill>
                  <a:schemeClr val="lt1"/>
                </a:solidFill>
              </a:ln>
              <a:effectLst/>
            </c:spPr>
            <c:extLst>
              <c:ext xmlns:c16="http://schemas.microsoft.com/office/drawing/2014/chart" uri="{C3380CC4-5D6E-409C-BE32-E72D297353CC}">
                <c16:uniqueId val="{00000003-3DF3-4EC1-A77D-7BCC70AC6171}"/>
              </c:ext>
            </c:extLst>
          </c:dPt>
          <c:val>
            <c:numRef>
              <c:f>effectiveness!$C$4:$D$4</c:f>
              <c:numCache>
                <c:formatCode>0%</c:formatCode>
                <c:ptCount val="2"/>
                <c:pt idx="0">
                  <c:v>0.83</c:v>
                </c:pt>
                <c:pt idx="1">
                  <c:v>0.17000000000000004</c:v>
                </c:pt>
              </c:numCache>
            </c:numRef>
          </c:val>
          <c:extLst>
            <c:ext xmlns:c16="http://schemas.microsoft.com/office/drawing/2014/chart" uri="{C3380CC4-5D6E-409C-BE32-E72D297353CC}">
              <c16:uniqueId val="{00000002-3DF3-4EC1-A77D-7BCC70AC61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CORPORATE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CORPORATE</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2EB-48FA-BBFD-3E7CB8A0DAF4}"/>
              </c:ext>
            </c:extLst>
          </c:dPt>
          <c:dPt>
            <c:idx val="1"/>
            <c:bubble3D val="0"/>
            <c:spPr>
              <a:noFill/>
              <a:ln w="19050">
                <a:noFill/>
              </a:ln>
              <a:effectLst/>
            </c:spPr>
            <c:extLst>
              <c:ext xmlns:c16="http://schemas.microsoft.com/office/drawing/2014/chart" uri="{C3380CC4-5D6E-409C-BE32-E72D297353CC}">
                <c16:uniqueId val="{00000002-D484-45D1-AA33-A61928B48CBF}"/>
              </c:ext>
            </c:extLst>
          </c:dPt>
          <c:val>
            <c:numRef>
              <c:f>effectiveness!$C$5:$D$5</c:f>
              <c:numCache>
                <c:formatCode>0%</c:formatCode>
                <c:ptCount val="2"/>
                <c:pt idx="0">
                  <c:v>0.97</c:v>
                </c:pt>
                <c:pt idx="1">
                  <c:v>3.0000000000000027E-2</c:v>
                </c:pt>
              </c:numCache>
            </c:numRef>
          </c:val>
          <c:extLst>
            <c:ext xmlns:c16="http://schemas.microsoft.com/office/drawing/2014/chart" uri="{C3380CC4-5D6E-409C-BE32-E72D297353CC}">
              <c16:uniqueId val="{00000000-D484-45D1-AA33-A61928B48C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EQUITY</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C05-40B1-968F-1A2056977EE8}"/>
              </c:ext>
            </c:extLst>
          </c:dPt>
          <c:dPt>
            <c:idx val="1"/>
            <c:bubble3D val="0"/>
            <c:spPr>
              <a:noFill/>
              <a:ln w="19050">
                <a:noFill/>
              </a:ln>
              <a:effectLst/>
            </c:spPr>
            <c:extLst>
              <c:ext xmlns:c16="http://schemas.microsoft.com/office/drawing/2014/chart" uri="{C3380CC4-5D6E-409C-BE32-E72D297353CC}">
                <c16:uniqueId val="{00000003-CC05-40B1-968F-1A2056977EE8}"/>
              </c:ext>
            </c:extLst>
          </c:dPt>
          <c:cat>
            <c:numLit>
              <c:formatCode>General</c:formatCode>
              <c:ptCount val="2"/>
              <c:pt idx="0">
                <c:v>0</c:v>
              </c:pt>
              <c:pt idx="1">
                <c:v>0</c:v>
              </c:pt>
            </c:numLit>
          </c:cat>
          <c:val>
            <c:numRef>
              <c:f>effectiveness!$C$6:$D$6</c:f>
              <c:numCache>
                <c:formatCode>0%</c:formatCode>
                <c:ptCount val="2"/>
                <c:pt idx="0">
                  <c:v>0.86</c:v>
                </c:pt>
                <c:pt idx="1">
                  <c:v>0.14000000000000001</c:v>
                </c:pt>
              </c:numCache>
            </c:numRef>
          </c:val>
          <c:extLst>
            <c:ext xmlns:c16="http://schemas.microsoft.com/office/drawing/2014/chart" uri="{C3380CC4-5D6E-409C-BE32-E72D297353CC}">
              <c16:uniqueId val="{00000004-CC05-40B1-968F-1A2056977EE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26" Type="http://schemas.openxmlformats.org/officeDocument/2006/relationships/image" Target="../media/image17.svg"/><Relationship Id="rId21" Type="http://schemas.openxmlformats.org/officeDocument/2006/relationships/image" Target="../media/image12.png"/><Relationship Id="rId42" Type="http://schemas.openxmlformats.org/officeDocument/2006/relationships/image" Target="../media/image33.svg"/><Relationship Id="rId47" Type="http://schemas.openxmlformats.org/officeDocument/2006/relationships/image" Target="../media/image38.png"/><Relationship Id="rId63" Type="http://schemas.openxmlformats.org/officeDocument/2006/relationships/image" Target="../media/image54.png"/><Relationship Id="rId68" Type="http://schemas.openxmlformats.org/officeDocument/2006/relationships/image" Target="../media/image59.svg"/><Relationship Id="rId84" Type="http://schemas.openxmlformats.org/officeDocument/2006/relationships/image" Target="../media/image75.svg"/><Relationship Id="rId16" Type="http://schemas.openxmlformats.org/officeDocument/2006/relationships/image" Target="../media/image7.svg"/><Relationship Id="rId11" Type="http://schemas.openxmlformats.org/officeDocument/2006/relationships/chart" Target="../charts/chart23.xml"/><Relationship Id="rId32" Type="http://schemas.openxmlformats.org/officeDocument/2006/relationships/image" Target="../media/image23.svg"/><Relationship Id="rId37" Type="http://schemas.openxmlformats.org/officeDocument/2006/relationships/image" Target="../media/image28.png"/><Relationship Id="rId53" Type="http://schemas.openxmlformats.org/officeDocument/2006/relationships/image" Target="../media/image44.png"/><Relationship Id="rId58" Type="http://schemas.openxmlformats.org/officeDocument/2006/relationships/image" Target="../media/image49.svg"/><Relationship Id="rId74" Type="http://schemas.openxmlformats.org/officeDocument/2006/relationships/image" Target="../media/image65.svg"/><Relationship Id="rId79" Type="http://schemas.openxmlformats.org/officeDocument/2006/relationships/image" Target="../media/image70.png"/><Relationship Id="rId5" Type="http://schemas.openxmlformats.org/officeDocument/2006/relationships/chart" Target="../charts/chart17.xml"/><Relationship Id="rId19" Type="http://schemas.openxmlformats.org/officeDocument/2006/relationships/image" Target="../media/image10.png"/><Relationship Id="rId14" Type="http://schemas.openxmlformats.org/officeDocument/2006/relationships/image" Target="../media/image5.svg"/><Relationship Id="rId22" Type="http://schemas.openxmlformats.org/officeDocument/2006/relationships/image" Target="../media/image13.svg"/><Relationship Id="rId27" Type="http://schemas.openxmlformats.org/officeDocument/2006/relationships/image" Target="../media/image18.png"/><Relationship Id="rId30" Type="http://schemas.openxmlformats.org/officeDocument/2006/relationships/image" Target="../media/image21.svg"/><Relationship Id="rId35" Type="http://schemas.openxmlformats.org/officeDocument/2006/relationships/image" Target="../media/image26.png"/><Relationship Id="rId43" Type="http://schemas.openxmlformats.org/officeDocument/2006/relationships/image" Target="../media/image34.png"/><Relationship Id="rId48" Type="http://schemas.openxmlformats.org/officeDocument/2006/relationships/image" Target="../media/image39.svg"/><Relationship Id="rId56" Type="http://schemas.openxmlformats.org/officeDocument/2006/relationships/image" Target="../media/image47.svg"/><Relationship Id="rId64" Type="http://schemas.openxmlformats.org/officeDocument/2006/relationships/image" Target="../media/image55.svg"/><Relationship Id="rId69" Type="http://schemas.openxmlformats.org/officeDocument/2006/relationships/image" Target="../media/image60.png"/><Relationship Id="rId77" Type="http://schemas.openxmlformats.org/officeDocument/2006/relationships/image" Target="../media/image68.png"/><Relationship Id="rId8" Type="http://schemas.openxmlformats.org/officeDocument/2006/relationships/chart" Target="../charts/chart20.xml"/><Relationship Id="rId51" Type="http://schemas.openxmlformats.org/officeDocument/2006/relationships/image" Target="../media/image42.png"/><Relationship Id="rId72" Type="http://schemas.openxmlformats.org/officeDocument/2006/relationships/image" Target="../media/image63.svg"/><Relationship Id="rId80" Type="http://schemas.openxmlformats.org/officeDocument/2006/relationships/image" Target="../media/image71.svg"/><Relationship Id="rId85" Type="http://schemas.openxmlformats.org/officeDocument/2006/relationships/image" Target="../media/image76.png"/><Relationship Id="rId3" Type="http://schemas.openxmlformats.org/officeDocument/2006/relationships/chart" Target="../charts/chart15.xml"/><Relationship Id="rId12" Type="http://schemas.openxmlformats.org/officeDocument/2006/relationships/chart" Target="../charts/chart24.xml"/><Relationship Id="rId17" Type="http://schemas.openxmlformats.org/officeDocument/2006/relationships/image" Target="../media/image8.png"/><Relationship Id="rId25" Type="http://schemas.openxmlformats.org/officeDocument/2006/relationships/image" Target="../media/image16.png"/><Relationship Id="rId33" Type="http://schemas.openxmlformats.org/officeDocument/2006/relationships/image" Target="../media/image24.png"/><Relationship Id="rId38" Type="http://schemas.openxmlformats.org/officeDocument/2006/relationships/image" Target="../media/image29.svg"/><Relationship Id="rId46" Type="http://schemas.openxmlformats.org/officeDocument/2006/relationships/image" Target="../media/image37.svg"/><Relationship Id="rId59" Type="http://schemas.openxmlformats.org/officeDocument/2006/relationships/image" Target="../media/image50.png"/><Relationship Id="rId67" Type="http://schemas.openxmlformats.org/officeDocument/2006/relationships/image" Target="../media/image58.png"/><Relationship Id="rId20" Type="http://schemas.openxmlformats.org/officeDocument/2006/relationships/image" Target="../media/image11.svg"/><Relationship Id="rId41" Type="http://schemas.openxmlformats.org/officeDocument/2006/relationships/image" Target="../media/image32.png"/><Relationship Id="rId54" Type="http://schemas.openxmlformats.org/officeDocument/2006/relationships/image" Target="../media/image45.svg"/><Relationship Id="rId62" Type="http://schemas.openxmlformats.org/officeDocument/2006/relationships/image" Target="../media/image53.svg"/><Relationship Id="rId70" Type="http://schemas.openxmlformats.org/officeDocument/2006/relationships/image" Target="../media/image61.svg"/><Relationship Id="rId75" Type="http://schemas.openxmlformats.org/officeDocument/2006/relationships/image" Target="../media/image66.png"/><Relationship Id="rId83" Type="http://schemas.openxmlformats.org/officeDocument/2006/relationships/image" Target="../media/image74.png"/><Relationship Id="rId88" Type="http://schemas.openxmlformats.org/officeDocument/2006/relationships/image" Target="../media/image79.svg"/><Relationship Id="rId1" Type="http://schemas.openxmlformats.org/officeDocument/2006/relationships/chart" Target="../charts/chart13.xml"/><Relationship Id="rId6" Type="http://schemas.openxmlformats.org/officeDocument/2006/relationships/chart" Target="../charts/chart18.xml"/><Relationship Id="rId15" Type="http://schemas.openxmlformats.org/officeDocument/2006/relationships/image" Target="../media/image6.png"/><Relationship Id="rId23" Type="http://schemas.openxmlformats.org/officeDocument/2006/relationships/image" Target="../media/image14.png"/><Relationship Id="rId28" Type="http://schemas.openxmlformats.org/officeDocument/2006/relationships/image" Target="../media/image19.svg"/><Relationship Id="rId36" Type="http://schemas.openxmlformats.org/officeDocument/2006/relationships/image" Target="../media/image27.svg"/><Relationship Id="rId49" Type="http://schemas.openxmlformats.org/officeDocument/2006/relationships/image" Target="../media/image40.png"/><Relationship Id="rId57" Type="http://schemas.openxmlformats.org/officeDocument/2006/relationships/image" Target="../media/image48.png"/><Relationship Id="rId10" Type="http://schemas.openxmlformats.org/officeDocument/2006/relationships/chart" Target="../charts/chart22.xml"/><Relationship Id="rId31" Type="http://schemas.openxmlformats.org/officeDocument/2006/relationships/image" Target="../media/image22.png"/><Relationship Id="rId44" Type="http://schemas.openxmlformats.org/officeDocument/2006/relationships/image" Target="../media/image35.svg"/><Relationship Id="rId52" Type="http://schemas.openxmlformats.org/officeDocument/2006/relationships/image" Target="../media/image43.svg"/><Relationship Id="rId60" Type="http://schemas.openxmlformats.org/officeDocument/2006/relationships/image" Target="../media/image51.svg"/><Relationship Id="rId65" Type="http://schemas.openxmlformats.org/officeDocument/2006/relationships/image" Target="../media/image56.png"/><Relationship Id="rId73" Type="http://schemas.openxmlformats.org/officeDocument/2006/relationships/image" Target="../media/image64.png"/><Relationship Id="rId78" Type="http://schemas.openxmlformats.org/officeDocument/2006/relationships/image" Target="../media/image69.svg"/><Relationship Id="rId81" Type="http://schemas.openxmlformats.org/officeDocument/2006/relationships/image" Target="../media/image72.png"/><Relationship Id="rId86" Type="http://schemas.openxmlformats.org/officeDocument/2006/relationships/image" Target="../media/image77.svg"/><Relationship Id="rId4" Type="http://schemas.openxmlformats.org/officeDocument/2006/relationships/chart" Target="../charts/chart16.xml"/><Relationship Id="rId9" Type="http://schemas.openxmlformats.org/officeDocument/2006/relationships/chart" Target="../charts/chart21.xml"/><Relationship Id="rId13" Type="http://schemas.openxmlformats.org/officeDocument/2006/relationships/image" Target="../media/image4.png"/><Relationship Id="rId18" Type="http://schemas.openxmlformats.org/officeDocument/2006/relationships/image" Target="../media/image9.svg"/><Relationship Id="rId39" Type="http://schemas.openxmlformats.org/officeDocument/2006/relationships/image" Target="../media/image30.png"/><Relationship Id="rId34" Type="http://schemas.openxmlformats.org/officeDocument/2006/relationships/image" Target="../media/image25.svg"/><Relationship Id="rId50" Type="http://schemas.openxmlformats.org/officeDocument/2006/relationships/image" Target="../media/image41.svg"/><Relationship Id="rId55" Type="http://schemas.openxmlformats.org/officeDocument/2006/relationships/image" Target="../media/image46.png"/><Relationship Id="rId76" Type="http://schemas.openxmlformats.org/officeDocument/2006/relationships/image" Target="../media/image67.svg"/><Relationship Id="rId7" Type="http://schemas.openxmlformats.org/officeDocument/2006/relationships/chart" Target="../charts/chart19.xml"/><Relationship Id="rId71" Type="http://schemas.openxmlformats.org/officeDocument/2006/relationships/image" Target="../media/image62.png"/><Relationship Id="rId2" Type="http://schemas.openxmlformats.org/officeDocument/2006/relationships/chart" Target="../charts/chart14.xml"/><Relationship Id="rId29" Type="http://schemas.openxmlformats.org/officeDocument/2006/relationships/image" Target="../media/image20.png"/><Relationship Id="rId24" Type="http://schemas.openxmlformats.org/officeDocument/2006/relationships/image" Target="../media/image15.svg"/><Relationship Id="rId40" Type="http://schemas.openxmlformats.org/officeDocument/2006/relationships/image" Target="../media/image31.svg"/><Relationship Id="rId45" Type="http://schemas.openxmlformats.org/officeDocument/2006/relationships/image" Target="../media/image36.png"/><Relationship Id="rId66" Type="http://schemas.openxmlformats.org/officeDocument/2006/relationships/image" Target="../media/image57.svg"/><Relationship Id="rId87" Type="http://schemas.openxmlformats.org/officeDocument/2006/relationships/image" Target="../media/image78.png"/><Relationship Id="rId61" Type="http://schemas.openxmlformats.org/officeDocument/2006/relationships/image" Target="../media/image52.png"/><Relationship Id="rId82" Type="http://schemas.openxmlformats.org/officeDocument/2006/relationships/image" Target="../media/image73.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5</xdr:col>
      <xdr:colOff>562954</xdr:colOff>
      <xdr:row>11</xdr:row>
      <xdr:rowOff>167455</xdr:rowOff>
    </xdr:from>
    <xdr:ext cx="184731" cy="937629"/>
    <xdr:sp macro="" textlink="">
      <xdr:nvSpPr>
        <xdr:cNvPr id="3" name="Rectangle 2">
          <a:extLst>
            <a:ext uri="{FF2B5EF4-FFF2-40B4-BE49-F238E27FC236}">
              <a16:creationId xmlns:a16="http://schemas.microsoft.com/office/drawing/2014/main" id="{BAF15589-D737-4E8A-BAD6-2328DE0517A2}"/>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7</xdr:col>
      <xdr:colOff>335280</xdr:colOff>
      <xdr:row>7</xdr:row>
      <xdr:rowOff>45720</xdr:rowOff>
    </xdr:from>
    <xdr:to>
      <xdr:col>19</xdr:col>
      <xdr:colOff>275410</xdr:colOff>
      <xdr:row>10</xdr:row>
      <xdr:rowOff>121920</xdr:rowOff>
    </xdr:to>
    <mc:AlternateContent xmlns:mc="http://schemas.openxmlformats.org/markup-compatibility/2006" xmlns:a14="http://schemas.microsoft.com/office/drawing/2010/main">
      <mc:Choice Requires="a14">
        <xdr:graphicFrame macro="">
          <xdr:nvGraphicFramePr>
            <xdr:cNvPr id="3" name="Region 9">
              <a:extLst>
                <a:ext uri="{FF2B5EF4-FFF2-40B4-BE49-F238E27FC236}">
                  <a16:creationId xmlns:a16="http://schemas.microsoft.com/office/drawing/2014/main" id="{6467B122-F838-43FC-9E14-907CB14A0E65}"/>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6682740" y="132588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xdr:row>
      <xdr:rowOff>99060</xdr:rowOff>
    </xdr:from>
    <xdr:to>
      <xdr:col>13</xdr:col>
      <xdr:colOff>488770</xdr:colOff>
      <xdr:row>5</xdr:row>
      <xdr:rowOff>175260</xdr:rowOff>
    </xdr:to>
    <mc:AlternateContent xmlns:mc="http://schemas.openxmlformats.org/markup-compatibility/2006" xmlns:a14="http://schemas.microsoft.com/office/drawing/2010/main">
      <mc:Choice Requires="a14">
        <xdr:graphicFrame macro="">
          <xdr:nvGraphicFramePr>
            <xdr:cNvPr id="3" name="Region 6">
              <a:extLst>
                <a:ext uri="{FF2B5EF4-FFF2-40B4-BE49-F238E27FC236}">
                  <a16:creationId xmlns:a16="http://schemas.microsoft.com/office/drawing/2014/main" id="{AE798B78-F09D-4EDE-A753-B79AB3C06D04}"/>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5501640" y="46482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475349</xdr:colOff>
      <xdr:row>0</xdr:row>
      <xdr:rowOff>106680</xdr:rowOff>
    </xdr:from>
    <xdr:to>
      <xdr:col>15</xdr:col>
      <xdr:colOff>15240</xdr:colOff>
      <xdr:row>6</xdr:row>
      <xdr:rowOff>7680</xdr:rowOff>
    </xdr:to>
    <mc:AlternateContent xmlns:mc="http://schemas.openxmlformats.org/markup-compatibility/2006" xmlns:a14="http://schemas.microsoft.com/office/drawing/2010/main">
      <mc:Choice Requires="a14">
        <xdr:graphicFrame macro="">
          <xdr:nvGraphicFramePr>
            <xdr:cNvPr id="2" name="Region 10">
              <a:extLst>
                <a:ext uri="{FF2B5EF4-FFF2-40B4-BE49-F238E27FC236}">
                  <a16:creationId xmlns:a16="http://schemas.microsoft.com/office/drawing/2014/main" id="{34DD1D99-28EB-4021-812A-2F8D9BEE8BF0}"/>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Region 10"/>
            </a:graphicData>
          </a:graphic>
        </xdr:graphicFrame>
      </mc:Choice>
      <mc:Fallback xmlns="">
        <xdr:sp macro="" textlink="">
          <xdr:nvSpPr>
            <xdr:cNvPr id="0" name=""/>
            <xdr:cNvSpPr>
              <a:spLocks noTextEdit="1"/>
            </xdr:cNvSpPr>
          </xdr:nvSpPr>
          <xdr:spPr>
            <a:xfrm>
              <a:off x="7211429" y="106680"/>
              <a:ext cx="5353951" cy="99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20595</xdr:colOff>
      <xdr:row>20</xdr:row>
      <xdr:rowOff>175054</xdr:rowOff>
    </xdr:from>
    <xdr:to>
      <xdr:col>8</xdr:col>
      <xdr:colOff>20595</xdr:colOff>
      <xdr:row>28</xdr:row>
      <xdr:rowOff>30892</xdr:rowOff>
    </xdr:to>
    <xdr:graphicFrame macro="">
      <xdr:nvGraphicFramePr>
        <xdr:cNvPr id="4" name="Chart 3">
          <a:extLst>
            <a:ext uri="{FF2B5EF4-FFF2-40B4-BE49-F238E27FC236}">
              <a16:creationId xmlns:a16="http://schemas.microsoft.com/office/drawing/2014/main" id="{BDD9B293-D2D3-44A4-B00A-AF856D41B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651429</xdr:colOff>
      <xdr:row>19</xdr:row>
      <xdr:rowOff>85002</xdr:rowOff>
    </xdr:from>
    <xdr:to>
      <xdr:col>5</xdr:col>
      <xdr:colOff>819069</xdr:colOff>
      <xdr:row>20</xdr:row>
      <xdr:rowOff>108002</xdr:rowOff>
    </xdr:to>
    <xdr:sp macro="" textlink="">
      <xdr:nvSpPr>
        <xdr:cNvPr id="6" name="Isosceles Triangle 5">
          <a:extLst>
            <a:ext uri="{FF2B5EF4-FFF2-40B4-BE49-F238E27FC236}">
              <a16:creationId xmlns:a16="http://schemas.microsoft.com/office/drawing/2014/main" id="{DF10899B-E722-4D9E-B482-E691592F0EAC}"/>
            </a:ext>
          </a:extLst>
        </xdr:cNvPr>
        <xdr:cNvSpPr/>
      </xdr:nvSpPr>
      <xdr:spPr>
        <a:xfrm rot="16200000">
          <a:off x="4368992" y="3627034"/>
          <a:ext cx="208351" cy="167640"/>
        </a:xfrm>
        <a:prstGeom prst="triangle">
          <a:avLst/>
        </a:prstGeom>
        <a:solidFill>
          <a:srgbClr val="FF0000"/>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xdr:colOff>
      <xdr:row>19</xdr:row>
      <xdr:rowOff>24040</xdr:rowOff>
    </xdr:from>
    <xdr:to>
      <xdr:col>5</xdr:col>
      <xdr:colOff>764574</xdr:colOff>
      <xdr:row>21</xdr:row>
      <xdr:rowOff>3225</xdr:rowOff>
    </xdr:to>
    <xdr:sp macro="" textlink="">
      <xdr:nvSpPr>
        <xdr:cNvPr id="7" name="TextBox 6">
          <a:extLst>
            <a:ext uri="{FF2B5EF4-FFF2-40B4-BE49-F238E27FC236}">
              <a16:creationId xmlns:a16="http://schemas.microsoft.com/office/drawing/2014/main" id="{43D13CAB-C180-47D0-90FA-4BB53747A7AE}"/>
            </a:ext>
          </a:extLst>
        </xdr:cNvPr>
        <xdr:cNvSpPr txBox="1"/>
      </xdr:nvSpPr>
      <xdr:spPr>
        <a:xfrm>
          <a:off x="4171950" y="3462565"/>
          <a:ext cx="726474" cy="341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5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rPr>
            <a:t>Down</a:t>
          </a:r>
        </a:p>
      </xdr:txBody>
    </xdr:sp>
    <xdr:clientData/>
  </xdr:twoCellAnchor>
  <xdr:twoCellAnchor>
    <xdr:from>
      <xdr:col>6</xdr:col>
      <xdr:colOff>0</xdr:colOff>
      <xdr:row>19</xdr:row>
      <xdr:rowOff>82380</xdr:rowOff>
    </xdr:from>
    <xdr:to>
      <xdr:col>6</xdr:col>
      <xdr:colOff>195648</xdr:colOff>
      <xdr:row>20</xdr:row>
      <xdr:rowOff>102977</xdr:rowOff>
    </xdr:to>
    <xdr:sp macro="" textlink="">
      <xdr:nvSpPr>
        <xdr:cNvPr id="10" name="Isosceles Triangle 9">
          <a:extLst>
            <a:ext uri="{FF2B5EF4-FFF2-40B4-BE49-F238E27FC236}">
              <a16:creationId xmlns:a16="http://schemas.microsoft.com/office/drawing/2014/main" id="{8AE6245D-53F1-4FFF-9884-19D8308442B4}"/>
            </a:ext>
          </a:extLst>
        </xdr:cNvPr>
        <xdr:cNvSpPr/>
      </xdr:nvSpPr>
      <xdr:spPr>
        <a:xfrm rot="5400000">
          <a:off x="4587445" y="3609206"/>
          <a:ext cx="205948" cy="195648"/>
        </a:xfrm>
        <a:prstGeom prst="triangle">
          <a:avLst/>
        </a:prstGeom>
        <a:solidFill>
          <a:srgbClr val="00B050"/>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224091</xdr:colOff>
      <xdr:row>19</xdr:row>
      <xdr:rowOff>33926</xdr:rowOff>
    </xdr:from>
    <xdr:to>
      <xdr:col>7</xdr:col>
      <xdr:colOff>92677</xdr:colOff>
      <xdr:row>21</xdr:row>
      <xdr:rowOff>27982</xdr:rowOff>
    </xdr:to>
    <xdr:sp macro="" textlink="">
      <xdr:nvSpPr>
        <xdr:cNvPr id="11" name="TextBox 10">
          <a:extLst>
            <a:ext uri="{FF2B5EF4-FFF2-40B4-BE49-F238E27FC236}">
              <a16:creationId xmlns:a16="http://schemas.microsoft.com/office/drawing/2014/main" id="{4F91AA7A-2CEC-498F-BED4-355AC8C14005}"/>
            </a:ext>
          </a:extLst>
        </xdr:cNvPr>
        <xdr:cNvSpPr txBox="1"/>
      </xdr:nvSpPr>
      <xdr:spPr>
        <a:xfrm>
          <a:off x="4816686" y="3555602"/>
          <a:ext cx="476126" cy="3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5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rPr>
            <a:t>Up</a:t>
          </a:r>
          <a:endParaRPr lang="en-IN" sz="160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endParaRPr>
        </a:p>
      </xdr:txBody>
    </xdr:sp>
    <xdr:clientData/>
  </xdr:twoCellAnchor>
  <xdr:twoCellAnchor>
    <xdr:from>
      <xdr:col>0</xdr:col>
      <xdr:colOff>1</xdr:colOff>
      <xdr:row>5</xdr:row>
      <xdr:rowOff>167641</xdr:rowOff>
    </xdr:from>
    <xdr:to>
      <xdr:col>7</xdr:col>
      <xdr:colOff>607540</xdr:colOff>
      <xdr:row>18</xdr:row>
      <xdr:rowOff>30892</xdr:rowOff>
    </xdr:to>
    <xdr:graphicFrame macro="">
      <xdr:nvGraphicFramePr>
        <xdr:cNvPr id="13" name="Chart 12">
          <a:extLst>
            <a:ext uri="{FF2B5EF4-FFF2-40B4-BE49-F238E27FC236}">
              <a16:creationId xmlns:a16="http://schemas.microsoft.com/office/drawing/2014/main" id="{3A5214CB-3A16-4799-A61A-15F6682C0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617837</xdr:colOff>
      <xdr:row>6</xdr:row>
      <xdr:rowOff>7619</xdr:rowOff>
    </xdr:from>
    <xdr:to>
      <xdr:col>15</xdr:col>
      <xdr:colOff>0</xdr:colOff>
      <xdr:row>18</xdr:row>
      <xdr:rowOff>51486</xdr:rowOff>
    </xdr:to>
    <xdr:graphicFrame macro="">
      <xdr:nvGraphicFramePr>
        <xdr:cNvPr id="15" name="Chart 14">
          <a:extLst>
            <a:ext uri="{FF2B5EF4-FFF2-40B4-BE49-F238E27FC236}">
              <a16:creationId xmlns:a16="http://schemas.microsoft.com/office/drawing/2014/main" id="{22085480-F039-4E47-8F96-150D9033C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52</xdr:row>
      <xdr:rowOff>0</xdr:rowOff>
    </xdr:from>
    <xdr:to>
      <xdr:col>14</xdr:col>
      <xdr:colOff>761999</xdr:colOff>
      <xdr:row>68</xdr:row>
      <xdr:rowOff>-1</xdr:rowOff>
    </xdr:to>
    <xdr:graphicFrame macro="">
      <xdr:nvGraphicFramePr>
        <xdr:cNvPr id="16" name="Chart 15">
          <a:extLst>
            <a:ext uri="{FF2B5EF4-FFF2-40B4-BE49-F238E27FC236}">
              <a16:creationId xmlns:a16="http://schemas.microsoft.com/office/drawing/2014/main" id="{79F08DF1-6354-4C55-9E6E-B2EA590C3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30892</xdr:rowOff>
    </xdr:from>
    <xdr:to>
      <xdr:col>14</xdr:col>
      <xdr:colOff>762000</xdr:colOff>
      <xdr:row>50</xdr:row>
      <xdr:rowOff>10298</xdr:rowOff>
    </xdr:to>
    <xdr:graphicFrame macro="">
      <xdr:nvGraphicFramePr>
        <xdr:cNvPr id="18" name="Chart 17">
          <a:extLst>
            <a:ext uri="{FF2B5EF4-FFF2-40B4-BE49-F238E27FC236}">
              <a16:creationId xmlns:a16="http://schemas.microsoft.com/office/drawing/2014/main" id="{7144A42B-75D8-4E85-BE4A-7ADE808FE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164757</xdr:rowOff>
    </xdr:from>
    <xdr:to>
      <xdr:col>3</xdr:col>
      <xdr:colOff>195648</xdr:colOff>
      <xdr:row>80</xdr:row>
      <xdr:rowOff>51487</xdr:rowOff>
    </xdr:to>
    <xdr:graphicFrame macro="">
      <xdr:nvGraphicFramePr>
        <xdr:cNvPr id="20" name="Chart 19">
          <a:extLst>
            <a:ext uri="{FF2B5EF4-FFF2-40B4-BE49-F238E27FC236}">
              <a16:creationId xmlns:a16="http://schemas.microsoft.com/office/drawing/2014/main" id="{C9C9DC6B-4A8F-42ED-880C-6BA94FADC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691772</xdr:colOff>
      <xdr:row>70</xdr:row>
      <xdr:rowOff>47161</xdr:rowOff>
    </xdr:from>
    <xdr:to>
      <xdr:col>6</xdr:col>
      <xdr:colOff>448344</xdr:colOff>
      <xdr:row>80</xdr:row>
      <xdr:rowOff>1442</xdr:rowOff>
    </xdr:to>
    <xdr:graphicFrame macro="">
      <xdr:nvGraphicFramePr>
        <xdr:cNvPr id="25" name="Chart 24">
          <a:extLst>
            <a:ext uri="{FF2B5EF4-FFF2-40B4-BE49-F238E27FC236}">
              <a16:creationId xmlns:a16="http://schemas.microsoft.com/office/drawing/2014/main" id="{D0305077-B76C-428B-9CDE-5B7C181B8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754997</xdr:colOff>
      <xdr:row>70</xdr:row>
      <xdr:rowOff>54369</xdr:rowOff>
    </xdr:from>
    <xdr:to>
      <xdr:col>12</xdr:col>
      <xdr:colOff>334868</xdr:colOff>
      <xdr:row>80</xdr:row>
      <xdr:rowOff>148281</xdr:rowOff>
    </xdr:to>
    <xdr:graphicFrame macro="">
      <xdr:nvGraphicFramePr>
        <xdr:cNvPr id="26" name="Chart 25">
          <a:extLst>
            <a:ext uri="{FF2B5EF4-FFF2-40B4-BE49-F238E27FC236}">
              <a16:creationId xmlns:a16="http://schemas.microsoft.com/office/drawing/2014/main" id="{116672DE-75CE-4C06-B27E-5522A20CC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563881</xdr:colOff>
      <xdr:row>70</xdr:row>
      <xdr:rowOff>51692</xdr:rowOff>
    </xdr:from>
    <xdr:to>
      <xdr:col>10</xdr:col>
      <xdr:colOff>23067</xdr:colOff>
      <xdr:row>80</xdr:row>
      <xdr:rowOff>137984</xdr:rowOff>
    </xdr:to>
    <xdr:graphicFrame macro="">
      <xdr:nvGraphicFramePr>
        <xdr:cNvPr id="28" name="Chart 27">
          <a:extLst>
            <a:ext uri="{FF2B5EF4-FFF2-40B4-BE49-F238E27FC236}">
              <a16:creationId xmlns:a16="http://schemas.microsoft.com/office/drawing/2014/main" id="{C012F4B6-45E1-4560-9F65-B5D03AA57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741405</xdr:colOff>
      <xdr:row>70</xdr:row>
      <xdr:rowOff>107503</xdr:rowOff>
    </xdr:from>
    <xdr:to>
      <xdr:col>14</xdr:col>
      <xdr:colOff>607746</xdr:colOff>
      <xdr:row>80</xdr:row>
      <xdr:rowOff>122744</xdr:rowOff>
    </xdr:to>
    <xdr:graphicFrame macro="">
      <xdr:nvGraphicFramePr>
        <xdr:cNvPr id="30" name="Chart 29">
          <a:extLst>
            <a:ext uri="{FF2B5EF4-FFF2-40B4-BE49-F238E27FC236}">
              <a16:creationId xmlns:a16="http://schemas.microsoft.com/office/drawing/2014/main" id="{6BE8338E-F510-4CD9-90CD-FD767B94E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10915</xdr:colOff>
      <xdr:row>70</xdr:row>
      <xdr:rowOff>47985</xdr:rowOff>
    </xdr:from>
    <xdr:to>
      <xdr:col>8</xdr:col>
      <xdr:colOff>415187</xdr:colOff>
      <xdr:row>80</xdr:row>
      <xdr:rowOff>9885</xdr:rowOff>
    </xdr:to>
    <xdr:graphicFrame macro="">
      <xdr:nvGraphicFramePr>
        <xdr:cNvPr id="31" name="Chart 30">
          <a:extLst>
            <a:ext uri="{FF2B5EF4-FFF2-40B4-BE49-F238E27FC236}">
              <a16:creationId xmlns:a16="http://schemas.microsoft.com/office/drawing/2014/main" id="{58AC864A-6E07-4619-8D9E-0ED14064B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82</xdr:row>
      <xdr:rowOff>250431</xdr:rowOff>
    </xdr:from>
    <xdr:to>
      <xdr:col>5</xdr:col>
      <xdr:colOff>710513</xdr:colOff>
      <xdr:row>98</xdr:row>
      <xdr:rowOff>144164</xdr:rowOff>
    </xdr:to>
    <xdr:graphicFrame macro="">
      <xdr:nvGraphicFramePr>
        <xdr:cNvPr id="33" name="Chart 32">
          <a:extLst>
            <a:ext uri="{FF2B5EF4-FFF2-40B4-BE49-F238E27FC236}">
              <a16:creationId xmlns:a16="http://schemas.microsoft.com/office/drawing/2014/main" id="{73C5F5D5-8540-4C1B-AE6D-EB448DBF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330132</xdr:colOff>
      <xdr:row>84</xdr:row>
      <xdr:rowOff>20591</xdr:rowOff>
    </xdr:from>
    <xdr:to>
      <xdr:col>11</xdr:col>
      <xdr:colOff>597243</xdr:colOff>
      <xdr:row>97</xdr:row>
      <xdr:rowOff>113268</xdr:rowOff>
    </xdr:to>
    <xdr:sp macro="" textlink="">
      <xdr:nvSpPr>
        <xdr:cNvPr id="36" name="Scroll: Horizontal 35">
          <a:extLst>
            <a:ext uri="{FF2B5EF4-FFF2-40B4-BE49-F238E27FC236}">
              <a16:creationId xmlns:a16="http://schemas.microsoft.com/office/drawing/2014/main" id="{ACCFBA8C-1C62-4041-9434-5309DC661372}"/>
            </a:ext>
          </a:extLst>
        </xdr:cNvPr>
        <xdr:cNvSpPr/>
      </xdr:nvSpPr>
      <xdr:spPr>
        <a:xfrm>
          <a:off x="8537078" y="15971105"/>
          <a:ext cx="1904381" cy="2667001"/>
        </a:xfrm>
        <a:prstGeom prst="horizontalScroll">
          <a:avLst/>
        </a:prstGeom>
        <a:solidFill>
          <a:schemeClr val="accent4">
            <a:lumMod val="75000"/>
          </a:schemeClr>
        </a:solidFill>
        <a:ln>
          <a:solidFill>
            <a:schemeClr val="accent4">
              <a:lumMod val="50000"/>
            </a:schemeClr>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278029</xdr:colOff>
      <xdr:row>75</xdr:row>
      <xdr:rowOff>2</xdr:rowOff>
    </xdr:from>
    <xdr:to>
      <xdr:col>2</xdr:col>
      <xdr:colOff>216244</xdr:colOff>
      <xdr:row>77</xdr:row>
      <xdr:rowOff>133866</xdr:rowOff>
    </xdr:to>
    <xdr:sp macro="" textlink="effectiveness!C4">
      <xdr:nvSpPr>
        <xdr:cNvPr id="22" name="TextBox 21">
          <a:extLst>
            <a:ext uri="{FF2B5EF4-FFF2-40B4-BE49-F238E27FC236}">
              <a16:creationId xmlns:a16="http://schemas.microsoft.com/office/drawing/2014/main" id="{61E0EB32-8B62-4256-9BD4-D954AFD8EAF0}"/>
            </a:ext>
          </a:extLst>
        </xdr:cNvPr>
        <xdr:cNvSpPr txBox="1"/>
      </xdr:nvSpPr>
      <xdr:spPr>
        <a:xfrm>
          <a:off x="1091515" y="15044353"/>
          <a:ext cx="834080" cy="50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567F6-8E2B-498F-9BC4-F99A7A4FA1B1}" type="TxLink">
            <a:rPr lang="en-US" sz="2400" b="0" i="0" u="none" strike="noStrike">
              <a:solidFill>
                <a:schemeClr val="tx2"/>
              </a:solidFill>
              <a:latin typeface="Calibri"/>
              <a:cs typeface="Calibri"/>
            </a:rPr>
            <a:pPr/>
            <a:t>83%</a:t>
          </a:fld>
          <a:endParaRPr lang="en-IN" sz="7200">
            <a:solidFill>
              <a:schemeClr val="tx2"/>
            </a:solidFill>
          </a:endParaRPr>
        </a:p>
      </xdr:txBody>
    </xdr:sp>
    <xdr:clientData/>
  </xdr:twoCellAnchor>
  <xdr:twoCellAnchor>
    <xdr:from>
      <xdr:col>3</xdr:col>
      <xdr:colOff>152400</xdr:colOff>
      <xdr:row>74</xdr:row>
      <xdr:rowOff>162698</xdr:rowOff>
    </xdr:from>
    <xdr:to>
      <xdr:col>4</xdr:col>
      <xdr:colOff>152400</xdr:colOff>
      <xdr:row>77</xdr:row>
      <xdr:rowOff>100914</xdr:rowOff>
    </xdr:to>
    <xdr:sp macro="" textlink="effectiveness!C5">
      <xdr:nvSpPr>
        <xdr:cNvPr id="23" name="TextBox 22">
          <a:extLst>
            <a:ext uri="{FF2B5EF4-FFF2-40B4-BE49-F238E27FC236}">
              <a16:creationId xmlns:a16="http://schemas.microsoft.com/office/drawing/2014/main" id="{B16B61E8-69AE-4FED-8DEF-6E64CCD8EA13}"/>
            </a:ext>
          </a:extLst>
        </xdr:cNvPr>
        <xdr:cNvSpPr txBox="1"/>
      </xdr:nvSpPr>
      <xdr:spPr>
        <a:xfrm>
          <a:off x="3746157" y="14084644"/>
          <a:ext cx="751702" cy="4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05919B-F5F9-4326-997A-E9E6195232D7}" type="TxLink">
            <a:rPr lang="en-US" sz="2400" b="0" i="0" u="none" strike="noStrike">
              <a:solidFill>
                <a:schemeClr val="tx2"/>
              </a:solidFill>
              <a:latin typeface="Calibri"/>
              <a:cs typeface="Calibri"/>
            </a:rPr>
            <a:pPr/>
            <a:t>97%</a:t>
          </a:fld>
          <a:endParaRPr lang="en-IN" sz="16600">
            <a:solidFill>
              <a:schemeClr val="tx2"/>
            </a:solidFill>
          </a:endParaRPr>
        </a:p>
      </xdr:txBody>
    </xdr:sp>
    <xdr:clientData/>
  </xdr:twoCellAnchor>
  <xdr:twoCellAnchor>
    <xdr:from>
      <xdr:col>5</xdr:col>
      <xdr:colOff>387179</xdr:colOff>
      <xdr:row>74</xdr:row>
      <xdr:rowOff>150341</xdr:rowOff>
    </xdr:from>
    <xdr:to>
      <xdr:col>6</xdr:col>
      <xdr:colOff>284205</xdr:colOff>
      <xdr:row>77</xdr:row>
      <xdr:rowOff>88557</xdr:rowOff>
    </xdr:to>
    <xdr:sp macro="" textlink="effectiveness!C9">
      <xdr:nvSpPr>
        <xdr:cNvPr id="24" name="TextBox 23">
          <a:extLst>
            <a:ext uri="{FF2B5EF4-FFF2-40B4-BE49-F238E27FC236}">
              <a16:creationId xmlns:a16="http://schemas.microsoft.com/office/drawing/2014/main" id="{69609249-75E1-46DE-A779-6748EA2DE203}"/>
            </a:ext>
          </a:extLst>
        </xdr:cNvPr>
        <xdr:cNvSpPr txBox="1"/>
      </xdr:nvSpPr>
      <xdr:spPr>
        <a:xfrm>
          <a:off x="5340179" y="14072287"/>
          <a:ext cx="751702" cy="4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69CDE0-FAEF-482E-8483-B848587157FC}" type="TxLink">
            <a:rPr lang="en-US" sz="2400" b="0" i="0" u="none" strike="noStrike">
              <a:solidFill>
                <a:schemeClr val="tx2"/>
              </a:solidFill>
              <a:latin typeface="Calibri"/>
              <a:cs typeface="Calibri"/>
            </a:rPr>
            <a:pPr/>
            <a:t>90%</a:t>
          </a:fld>
          <a:endParaRPr lang="en-IN" sz="16600">
            <a:solidFill>
              <a:schemeClr val="tx2"/>
            </a:solidFill>
          </a:endParaRPr>
        </a:p>
      </xdr:txBody>
    </xdr:sp>
    <xdr:clientData/>
  </xdr:twoCellAnchor>
  <xdr:twoCellAnchor>
    <xdr:from>
      <xdr:col>7</xdr:col>
      <xdr:colOff>539579</xdr:colOff>
      <xdr:row>74</xdr:row>
      <xdr:rowOff>168876</xdr:rowOff>
    </xdr:from>
    <xdr:to>
      <xdr:col>8</xdr:col>
      <xdr:colOff>395416</xdr:colOff>
      <xdr:row>77</xdr:row>
      <xdr:rowOff>96794</xdr:rowOff>
    </xdr:to>
    <xdr:sp macro="" textlink="effectiveness!C7">
      <xdr:nvSpPr>
        <xdr:cNvPr id="27" name="TextBox 26">
          <a:extLst>
            <a:ext uri="{FF2B5EF4-FFF2-40B4-BE49-F238E27FC236}">
              <a16:creationId xmlns:a16="http://schemas.microsoft.com/office/drawing/2014/main" id="{E7FCE422-75D6-4167-B020-905137D7A383}"/>
            </a:ext>
          </a:extLst>
        </xdr:cNvPr>
        <xdr:cNvSpPr txBox="1"/>
      </xdr:nvSpPr>
      <xdr:spPr>
        <a:xfrm>
          <a:off x="6378147" y="15017579"/>
          <a:ext cx="751701" cy="494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DE46A0-C87B-4136-B8DC-AC82AB40D4CF}" type="TxLink">
            <a:rPr lang="en-US" sz="2400" b="0" i="0" u="none" strike="noStrike">
              <a:solidFill>
                <a:schemeClr val="tx2"/>
              </a:solidFill>
              <a:latin typeface="Calibri"/>
              <a:cs typeface="Calibri"/>
            </a:rPr>
            <a:pPr/>
            <a:t>85%</a:t>
          </a:fld>
          <a:endParaRPr lang="en-IN" sz="16600">
            <a:solidFill>
              <a:schemeClr val="tx2"/>
            </a:solidFill>
          </a:endParaRPr>
        </a:p>
      </xdr:txBody>
    </xdr:sp>
    <xdr:clientData/>
  </xdr:twoCellAnchor>
  <xdr:twoCellAnchor>
    <xdr:from>
      <xdr:col>9</xdr:col>
      <xdr:colOff>475736</xdr:colOff>
      <xdr:row>75</xdr:row>
      <xdr:rowOff>22654</xdr:rowOff>
    </xdr:from>
    <xdr:to>
      <xdr:col>10</xdr:col>
      <xdr:colOff>290384</xdr:colOff>
      <xdr:row>77</xdr:row>
      <xdr:rowOff>146221</xdr:rowOff>
    </xdr:to>
    <xdr:sp macro="" textlink="effectiveness!C6">
      <xdr:nvSpPr>
        <xdr:cNvPr id="29" name="TextBox 28">
          <a:extLst>
            <a:ext uri="{FF2B5EF4-FFF2-40B4-BE49-F238E27FC236}">
              <a16:creationId xmlns:a16="http://schemas.microsoft.com/office/drawing/2014/main" id="{419383CB-85F9-468A-A80E-797521B3CF3A}"/>
            </a:ext>
          </a:extLst>
        </xdr:cNvPr>
        <xdr:cNvSpPr txBox="1"/>
      </xdr:nvSpPr>
      <xdr:spPr>
        <a:xfrm>
          <a:off x="8682682" y="14129951"/>
          <a:ext cx="751702" cy="4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9FD8DD-AD52-423D-A008-66B2EC5FF329}" type="TxLink">
            <a:rPr lang="en-US" sz="2400" b="0" i="0" u="none" strike="noStrike">
              <a:solidFill>
                <a:schemeClr val="tx2"/>
              </a:solidFill>
              <a:latin typeface="Calibri"/>
              <a:cs typeface="Calibri"/>
            </a:rPr>
            <a:pPr/>
            <a:t>86%</a:t>
          </a:fld>
          <a:endParaRPr lang="en-IN" sz="16600">
            <a:solidFill>
              <a:schemeClr val="tx2"/>
            </a:solidFill>
          </a:endParaRPr>
        </a:p>
      </xdr:txBody>
    </xdr:sp>
    <xdr:clientData/>
  </xdr:twoCellAnchor>
  <xdr:twoCellAnchor>
    <xdr:from>
      <xdr:col>11</xdr:col>
      <xdr:colOff>504569</xdr:colOff>
      <xdr:row>74</xdr:row>
      <xdr:rowOff>175054</xdr:rowOff>
    </xdr:from>
    <xdr:to>
      <xdr:col>12</xdr:col>
      <xdr:colOff>556055</xdr:colOff>
      <xdr:row>77</xdr:row>
      <xdr:rowOff>113270</xdr:rowOff>
    </xdr:to>
    <xdr:sp macro="" textlink="effectiveness!C8">
      <xdr:nvSpPr>
        <xdr:cNvPr id="32" name="TextBox 31">
          <a:extLst>
            <a:ext uri="{FF2B5EF4-FFF2-40B4-BE49-F238E27FC236}">
              <a16:creationId xmlns:a16="http://schemas.microsoft.com/office/drawing/2014/main" id="{90586032-8490-4DDA-B15D-B74F5FF4246D}"/>
            </a:ext>
          </a:extLst>
        </xdr:cNvPr>
        <xdr:cNvSpPr txBox="1"/>
      </xdr:nvSpPr>
      <xdr:spPr>
        <a:xfrm>
          <a:off x="10348785" y="14097000"/>
          <a:ext cx="751702" cy="4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7E3623-BEE8-4E11-9407-87CEBE7E0556}" type="TxLink">
            <a:rPr lang="en-US" sz="2400" b="0" i="0" u="none" strike="noStrike">
              <a:solidFill>
                <a:schemeClr val="tx2"/>
              </a:solidFill>
              <a:latin typeface="Calibri"/>
              <a:cs typeface="Calibri"/>
            </a:rPr>
            <a:pPr/>
            <a:t>86%</a:t>
          </a:fld>
          <a:endParaRPr lang="en-IN" sz="16600">
            <a:solidFill>
              <a:schemeClr val="tx2"/>
            </a:solidFill>
          </a:endParaRPr>
        </a:p>
      </xdr:txBody>
    </xdr:sp>
    <xdr:clientData/>
  </xdr:twoCellAnchor>
  <xdr:twoCellAnchor>
    <xdr:from>
      <xdr:col>6</xdr:col>
      <xdr:colOff>461936</xdr:colOff>
      <xdr:row>84</xdr:row>
      <xdr:rowOff>28830</xdr:rowOff>
    </xdr:from>
    <xdr:to>
      <xdr:col>8</xdr:col>
      <xdr:colOff>862912</xdr:colOff>
      <xdr:row>97</xdr:row>
      <xdr:rowOff>121507</xdr:rowOff>
    </xdr:to>
    <xdr:sp macro="" textlink="">
      <xdr:nvSpPr>
        <xdr:cNvPr id="37" name="Scroll: Horizontal 36">
          <a:extLst>
            <a:ext uri="{FF2B5EF4-FFF2-40B4-BE49-F238E27FC236}">
              <a16:creationId xmlns:a16="http://schemas.microsoft.com/office/drawing/2014/main" id="{B3AF07A6-B7FF-484E-A7DD-73B801663A20}"/>
            </a:ext>
          </a:extLst>
        </xdr:cNvPr>
        <xdr:cNvSpPr/>
      </xdr:nvSpPr>
      <xdr:spPr>
        <a:xfrm>
          <a:off x="6269612" y="15979344"/>
          <a:ext cx="1904381" cy="2667001"/>
        </a:xfrm>
        <a:prstGeom prst="horizontalScroll">
          <a:avLst/>
        </a:prstGeom>
        <a:solidFill>
          <a:schemeClr val="accent4">
            <a:lumMod val="60000"/>
            <a:lumOff val="40000"/>
          </a:schemeClr>
        </a:solidFill>
        <a:ln>
          <a:solidFill>
            <a:schemeClr val="accent4">
              <a:lumMod val="75000"/>
            </a:schemeClr>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243635</xdr:colOff>
      <xdr:row>83</xdr:row>
      <xdr:rowOff>181230</xdr:rowOff>
    </xdr:from>
    <xdr:to>
      <xdr:col>14</xdr:col>
      <xdr:colOff>747583</xdr:colOff>
      <xdr:row>97</xdr:row>
      <xdr:rowOff>88555</xdr:rowOff>
    </xdr:to>
    <xdr:sp macro="" textlink="">
      <xdr:nvSpPr>
        <xdr:cNvPr id="38" name="Scroll: Horizontal 37">
          <a:extLst>
            <a:ext uri="{FF2B5EF4-FFF2-40B4-BE49-F238E27FC236}">
              <a16:creationId xmlns:a16="http://schemas.microsoft.com/office/drawing/2014/main" id="{213C7B9F-C780-4C35-BEEC-3129FD5CB509}"/>
            </a:ext>
          </a:extLst>
        </xdr:cNvPr>
        <xdr:cNvSpPr/>
      </xdr:nvSpPr>
      <xdr:spPr>
        <a:xfrm>
          <a:off x="10788067" y="15946392"/>
          <a:ext cx="1904381" cy="2667001"/>
        </a:xfrm>
        <a:prstGeom prst="horizontalScroll">
          <a:avLst/>
        </a:prstGeom>
        <a:solidFill>
          <a:schemeClr val="accent4">
            <a:lumMod val="50000"/>
          </a:schemeClr>
        </a:solidFill>
        <a:ln>
          <a:solidFill>
            <a:srgbClr val="002060"/>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236838</xdr:colOff>
      <xdr:row>86</xdr:row>
      <xdr:rowOff>10300</xdr:rowOff>
    </xdr:from>
    <xdr:to>
      <xdr:col>8</xdr:col>
      <xdr:colOff>473676</xdr:colOff>
      <xdr:row>89</xdr:row>
      <xdr:rowOff>51487</xdr:rowOff>
    </xdr:to>
    <xdr:sp macro="" textlink="social!C23">
      <xdr:nvSpPr>
        <xdr:cNvPr id="3" name="TextBox 2">
          <a:extLst>
            <a:ext uri="{FF2B5EF4-FFF2-40B4-BE49-F238E27FC236}">
              <a16:creationId xmlns:a16="http://schemas.microsoft.com/office/drawing/2014/main" id="{C5EBE42A-B052-46D2-90C2-6278014A6822}"/>
            </a:ext>
          </a:extLst>
        </xdr:cNvPr>
        <xdr:cNvSpPr txBox="1"/>
      </xdr:nvSpPr>
      <xdr:spPr>
        <a:xfrm>
          <a:off x="6652054" y="16331516"/>
          <a:ext cx="1132703" cy="638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F6BACB-A6F4-4238-A32B-8900DEE53A52}" type="TxLink">
            <a:rPr lang="en-US" sz="4400" b="0" i="0" u="none" strike="noStrike">
              <a:solidFill>
                <a:schemeClr val="bg1"/>
              </a:solidFill>
              <a:latin typeface="Modern No. 20" panose="02070704070505020303" pitchFamily="18" charset="0"/>
              <a:cs typeface="Calibri"/>
            </a:rPr>
            <a:pPr/>
            <a:t>35%</a:t>
          </a:fld>
          <a:endParaRPr lang="en-IN" sz="4400">
            <a:solidFill>
              <a:schemeClr val="bg1"/>
            </a:solidFill>
            <a:latin typeface="Modern No. 20" panose="02070704070505020303" pitchFamily="18" charset="0"/>
          </a:endParaRPr>
        </a:p>
      </xdr:txBody>
    </xdr:sp>
    <xdr:clientData/>
  </xdr:twoCellAnchor>
  <xdr:twoCellAnchor>
    <xdr:from>
      <xdr:col>7</xdr:col>
      <xdr:colOff>216243</xdr:colOff>
      <xdr:row>89</xdr:row>
      <xdr:rowOff>175055</xdr:rowOff>
    </xdr:from>
    <xdr:to>
      <xdr:col>8</xdr:col>
      <xdr:colOff>659027</xdr:colOff>
      <xdr:row>95</xdr:row>
      <xdr:rowOff>123568</xdr:rowOff>
    </xdr:to>
    <xdr:sp macro="" textlink="social!C24">
      <xdr:nvSpPr>
        <xdr:cNvPr id="5" name="TextBox 4">
          <a:extLst>
            <a:ext uri="{FF2B5EF4-FFF2-40B4-BE49-F238E27FC236}">
              <a16:creationId xmlns:a16="http://schemas.microsoft.com/office/drawing/2014/main" id="{F91FE3D2-5D37-4612-98BE-29318D58FCEE}"/>
            </a:ext>
          </a:extLst>
        </xdr:cNvPr>
        <xdr:cNvSpPr txBox="1"/>
      </xdr:nvSpPr>
      <xdr:spPr>
        <a:xfrm>
          <a:off x="6631459" y="17093514"/>
          <a:ext cx="1338649" cy="11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A05A6-71F2-4AF6-8D01-4AAACABB6E4B}" type="TxLink">
            <a:rPr lang="en-US" sz="1600" b="0" i="0" u="none" strike="noStrike">
              <a:solidFill>
                <a:schemeClr val="bg1"/>
              </a:solidFill>
              <a:latin typeface="Calibri"/>
              <a:cs typeface="Calibri"/>
            </a:rPr>
            <a:pPr/>
            <a:t>Increase to homeless shelters and soup kitchens.</a:t>
          </a:fld>
          <a:endParaRPr lang="en-IN" sz="1600">
            <a:solidFill>
              <a:schemeClr val="bg1"/>
            </a:solidFill>
          </a:endParaRPr>
        </a:p>
      </xdr:txBody>
    </xdr:sp>
    <xdr:clientData/>
  </xdr:twoCellAnchor>
  <xdr:twoCellAnchor>
    <xdr:from>
      <xdr:col>9</xdr:col>
      <xdr:colOff>801129</xdr:colOff>
      <xdr:row>85</xdr:row>
      <xdr:rowOff>172997</xdr:rowOff>
    </xdr:from>
    <xdr:to>
      <xdr:col>11</xdr:col>
      <xdr:colOff>296562</xdr:colOff>
      <xdr:row>89</xdr:row>
      <xdr:rowOff>28833</xdr:rowOff>
    </xdr:to>
    <xdr:sp macro="" textlink="social!E23">
      <xdr:nvSpPr>
        <xdr:cNvPr id="39" name="TextBox 38">
          <a:extLst>
            <a:ext uri="{FF2B5EF4-FFF2-40B4-BE49-F238E27FC236}">
              <a16:creationId xmlns:a16="http://schemas.microsoft.com/office/drawing/2014/main" id="{9A239D2B-E978-4565-BEAF-528C12067A1C}"/>
            </a:ext>
          </a:extLst>
        </xdr:cNvPr>
        <xdr:cNvSpPr txBox="1"/>
      </xdr:nvSpPr>
      <xdr:spPr>
        <a:xfrm>
          <a:off x="9008075" y="16308862"/>
          <a:ext cx="1132703" cy="638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7D7C2-2884-42DB-9350-33F700FABD08}" type="TxLink">
            <a:rPr lang="en-US" sz="4400" b="0" i="0" u="none" strike="noStrike">
              <a:solidFill>
                <a:schemeClr val="bg1"/>
              </a:solidFill>
              <a:latin typeface="Modern No. 20" panose="02070704070505020303" pitchFamily="18" charset="0"/>
              <a:cs typeface="Calibri"/>
            </a:rPr>
            <a:pPr/>
            <a:t>57%</a:t>
          </a:fld>
          <a:endParaRPr lang="en-IN" sz="16600">
            <a:solidFill>
              <a:schemeClr val="bg1"/>
            </a:solidFill>
            <a:latin typeface="Modern No. 20" panose="02070704070505020303" pitchFamily="18" charset="0"/>
          </a:endParaRPr>
        </a:p>
      </xdr:txBody>
    </xdr:sp>
    <xdr:clientData/>
  </xdr:twoCellAnchor>
  <xdr:twoCellAnchor>
    <xdr:from>
      <xdr:col>9</xdr:col>
      <xdr:colOff>780534</xdr:colOff>
      <xdr:row>89</xdr:row>
      <xdr:rowOff>152401</xdr:rowOff>
    </xdr:from>
    <xdr:to>
      <xdr:col>11</xdr:col>
      <xdr:colOff>481913</xdr:colOff>
      <xdr:row>95</xdr:row>
      <xdr:rowOff>100914</xdr:rowOff>
    </xdr:to>
    <xdr:sp macro="" textlink="social!E24">
      <xdr:nvSpPr>
        <xdr:cNvPr id="40" name="TextBox 39">
          <a:extLst>
            <a:ext uri="{FF2B5EF4-FFF2-40B4-BE49-F238E27FC236}">
              <a16:creationId xmlns:a16="http://schemas.microsoft.com/office/drawing/2014/main" id="{80EBBAF2-49A0-45ED-890E-C23403AAFBDC}"/>
            </a:ext>
          </a:extLst>
        </xdr:cNvPr>
        <xdr:cNvSpPr txBox="1"/>
      </xdr:nvSpPr>
      <xdr:spPr>
        <a:xfrm>
          <a:off x="8987480" y="17070860"/>
          <a:ext cx="1338649" cy="11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104BA9-0376-4B9E-997C-B2E2A0D3B2C8}" type="TxLink">
            <a:rPr lang="en-US" sz="1600" b="0" i="0" u="none" strike="noStrike">
              <a:solidFill>
                <a:schemeClr val="bg1"/>
              </a:solidFill>
              <a:latin typeface="Calibri"/>
              <a:cs typeface="Calibri"/>
            </a:rPr>
            <a:pPr/>
            <a:t>Increase to homeless shelters and soup kitchens.</a:t>
          </a:fld>
          <a:endParaRPr lang="en-IN" sz="2400">
            <a:solidFill>
              <a:schemeClr val="bg1"/>
            </a:solidFill>
          </a:endParaRPr>
        </a:p>
      </xdr:txBody>
    </xdr:sp>
    <xdr:clientData/>
  </xdr:twoCellAnchor>
  <xdr:twoCellAnchor>
    <xdr:from>
      <xdr:col>13</xdr:col>
      <xdr:colOff>47366</xdr:colOff>
      <xdr:row>85</xdr:row>
      <xdr:rowOff>140046</xdr:rowOff>
    </xdr:from>
    <xdr:to>
      <xdr:col>14</xdr:col>
      <xdr:colOff>479853</xdr:colOff>
      <xdr:row>88</xdr:row>
      <xdr:rowOff>222422</xdr:rowOff>
    </xdr:to>
    <xdr:sp macro="" textlink="social!F23">
      <xdr:nvSpPr>
        <xdr:cNvPr id="41" name="TextBox 40">
          <a:extLst>
            <a:ext uri="{FF2B5EF4-FFF2-40B4-BE49-F238E27FC236}">
              <a16:creationId xmlns:a16="http://schemas.microsoft.com/office/drawing/2014/main" id="{5C3B236C-BBF8-4786-B20F-D5A647A5D831}"/>
            </a:ext>
          </a:extLst>
        </xdr:cNvPr>
        <xdr:cNvSpPr txBox="1"/>
      </xdr:nvSpPr>
      <xdr:spPr>
        <a:xfrm>
          <a:off x="11292015" y="16275911"/>
          <a:ext cx="1132703" cy="638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6CFA7E-4808-44EF-AF17-A299EF57731A}" type="TxLink">
            <a:rPr lang="en-US" sz="4400" b="0" i="0" u="none" strike="noStrike">
              <a:solidFill>
                <a:schemeClr val="bg1"/>
              </a:solidFill>
              <a:latin typeface="Modern No. 20" panose="02070704070505020303" pitchFamily="18" charset="0"/>
              <a:cs typeface="Calibri"/>
            </a:rPr>
            <a:pPr/>
            <a:t>76%</a:t>
          </a:fld>
          <a:endParaRPr lang="en-IN" sz="4400">
            <a:solidFill>
              <a:schemeClr val="bg1"/>
            </a:solidFill>
            <a:latin typeface="Modern No. 20" panose="02070704070505020303" pitchFamily="18" charset="0"/>
          </a:endParaRPr>
        </a:p>
      </xdr:txBody>
    </xdr:sp>
    <xdr:clientData/>
  </xdr:twoCellAnchor>
  <xdr:twoCellAnchor>
    <xdr:from>
      <xdr:col>13</xdr:col>
      <xdr:colOff>26771</xdr:colOff>
      <xdr:row>89</xdr:row>
      <xdr:rowOff>119450</xdr:rowOff>
    </xdr:from>
    <xdr:to>
      <xdr:col>14</xdr:col>
      <xdr:colOff>665204</xdr:colOff>
      <xdr:row>95</xdr:row>
      <xdr:rowOff>67963</xdr:rowOff>
    </xdr:to>
    <xdr:sp macro="" textlink="social!F24">
      <xdr:nvSpPr>
        <xdr:cNvPr id="42" name="TextBox 41">
          <a:extLst>
            <a:ext uri="{FF2B5EF4-FFF2-40B4-BE49-F238E27FC236}">
              <a16:creationId xmlns:a16="http://schemas.microsoft.com/office/drawing/2014/main" id="{FEED0B0B-C06E-4E4F-A9EF-82875A5C93DD}"/>
            </a:ext>
          </a:extLst>
        </xdr:cNvPr>
        <xdr:cNvSpPr txBox="1"/>
      </xdr:nvSpPr>
      <xdr:spPr>
        <a:xfrm>
          <a:off x="11271420" y="17037909"/>
          <a:ext cx="1338649" cy="11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3FCE91-8055-498B-9F9A-A9CBCDCE0C43}" type="TxLink">
            <a:rPr lang="en-US" sz="1600" b="0" i="0" u="none" strike="noStrike">
              <a:solidFill>
                <a:schemeClr val="bg1"/>
              </a:solidFill>
              <a:latin typeface="Calibri"/>
              <a:cs typeface="Calibri"/>
            </a:rPr>
            <a:pPr/>
            <a:t>Increase in funding to preserve key waterways.</a:t>
          </a:fld>
          <a:endParaRPr lang="en-IN" sz="2400">
            <a:solidFill>
              <a:schemeClr val="bg1"/>
            </a:solidFill>
          </a:endParaRPr>
        </a:p>
      </xdr:txBody>
    </xdr:sp>
    <xdr:clientData/>
  </xdr:twoCellAnchor>
  <xdr:twoCellAnchor>
    <xdr:from>
      <xdr:col>0</xdr:col>
      <xdr:colOff>226541</xdr:colOff>
      <xdr:row>19</xdr:row>
      <xdr:rowOff>10297</xdr:rowOff>
    </xdr:from>
    <xdr:to>
      <xdr:col>4</xdr:col>
      <xdr:colOff>566351</xdr:colOff>
      <xdr:row>20</xdr:row>
      <xdr:rowOff>87595</xdr:rowOff>
    </xdr:to>
    <xdr:sp macro="" textlink="">
      <xdr:nvSpPr>
        <xdr:cNvPr id="43" name="TextBox 42">
          <a:extLst>
            <a:ext uri="{FF2B5EF4-FFF2-40B4-BE49-F238E27FC236}">
              <a16:creationId xmlns:a16="http://schemas.microsoft.com/office/drawing/2014/main" id="{D3D30259-D6CF-4BCB-80AE-9CF9099F38C2}"/>
            </a:ext>
          </a:extLst>
        </xdr:cNvPr>
        <xdr:cNvSpPr txBox="1"/>
      </xdr:nvSpPr>
      <xdr:spPr>
        <a:xfrm>
          <a:off x="226541" y="3531973"/>
          <a:ext cx="3470188" cy="26264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cap="none" spc="5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rPr>
            <a:t>Change in Sales</a:t>
          </a:r>
          <a:r>
            <a:rPr lang="en-AU" sz="1600" b="1" cap="none" spc="50" baseline="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rPr>
            <a:t> Volumes </a:t>
          </a:r>
          <a:endParaRPr lang="en-AU" sz="1600" b="1" cap="none" spc="50">
            <a:ln w="0">
              <a:solidFill>
                <a:schemeClr val="bg1"/>
              </a:solidFill>
            </a:ln>
            <a:solidFill>
              <a:schemeClr val="bg1"/>
            </a:solidFill>
            <a:effectLst>
              <a:glow rad="228600">
                <a:schemeClr val="accent4">
                  <a:satMod val="175000"/>
                  <a:alpha val="40000"/>
                </a:schemeClr>
              </a:glow>
              <a:innerShdw blurRad="63500" dist="50800" dir="13500000">
                <a:srgbClr val="000000">
                  <a:alpha val="50000"/>
                </a:srgbClr>
              </a:innerShdw>
            </a:effectLst>
          </a:endParaRPr>
        </a:p>
      </xdr:txBody>
    </xdr:sp>
    <xdr:clientData/>
  </xdr:twoCellAnchor>
  <xdr:twoCellAnchor>
    <xdr:from>
      <xdr:col>8</xdr:col>
      <xdr:colOff>483974</xdr:colOff>
      <xdr:row>19</xdr:row>
      <xdr:rowOff>-1</xdr:rowOff>
    </xdr:from>
    <xdr:to>
      <xdr:col>11</xdr:col>
      <xdr:colOff>453163</xdr:colOff>
      <xdr:row>20</xdr:row>
      <xdr:rowOff>97892</xdr:rowOff>
    </xdr:to>
    <xdr:sp macro="" textlink="">
      <xdr:nvSpPr>
        <xdr:cNvPr id="44" name="TextBox 43">
          <a:extLst>
            <a:ext uri="{FF2B5EF4-FFF2-40B4-BE49-F238E27FC236}">
              <a16:creationId xmlns:a16="http://schemas.microsoft.com/office/drawing/2014/main" id="{A11DA13A-8CFA-46AE-AFB5-C8DDB0F5DC7E}"/>
            </a:ext>
          </a:extLst>
        </xdr:cNvPr>
        <xdr:cNvSpPr txBox="1"/>
      </xdr:nvSpPr>
      <xdr:spPr>
        <a:xfrm>
          <a:off x="6579974" y="3521675"/>
          <a:ext cx="2625892" cy="283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n>
                <a:solidFill>
                  <a:schemeClr val="bg1"/>
                </a:solidFill>
              </a:ln>
              <a:solidFill>
                <a:schemeClr val="bg1"/>
              </a:solidFill>
              <a:effectLst>
                <a:glow rad="228600">
                  <a:schemeClr val="accent4">
                    <a:satMod val="175000"/>
                    <a:alpha val="40000"/>
                  </a:schemeClr>
                </a:glow>
              </a:effectLst>
            </a:rPr>
            <a:t>Risks</a:t>
          </a:r>
          <a:r>
            <a:rPr lang="en-AU" sz="1600" b="1" baseline="0">
              <a:ln>
                <a:solidFill>
                  <a:schemeClr val="bg1"/>
                </a:solidFill>
              </a:ln>
              <a:solidFill>
                <a:schemeClr val="bg1"/>
              </a:solidFill>
              <a:effectLst>
                <a:glow rad="228600">
                  <a:schemeClr val="accent4">
                    <a:satMod val="175000"/>
                    <a:alpha val="40000"/>
                  </a:schemeClr>
                </a:glow>
              </a:effectLst>
            </a:rPr>
            <a:t> by Department YOY</a:t>
          </a:r>
          <a:endParaRPr lang="en-AU" sz="1600" b="1">
            <a:ln>
              <a:solidFill>
                <a:schemeClr val="bg1"/>
              </a:solidFill>
            </a:ln>
            <a:solidFill>
              <a:schemeClr val="bg1"/>
            </a:solidFill>
            <a:effectLst>
              <a:glow rad="228600">
                <a:schemeClr val="accent4">
                  <a:satMod val="175000"/>
                  <a:alpha val="40000"/>
                </a:schemeClr>
              </a:glow>
            </a:effectLst>
          </a:endParaRPr>
        </a:p>
      </xdr:txBody>
    </xdr:sp>
    <xdr:clientData/>
  </xdr:twoCellAnchor>
  <xdr:twoCellAnchor>
    <xdr:from>
      <xdr:col>1</xdr:col>
      <xdr:colOff>123568</xdr:colOff>
      <xdr:row>29</xdr:row>
      <xdr:rowOff>20595</xdr:rowOff>
    </xdr:from>
    <xdr:to>
      <xdr:col>6</xdr:col>
      <xdr:colOff>216242</xdr:colOff>
      <xdr:row>30</xdr:row>
      <xdr:rowOff>159677</xdr:rowOff>
    </xdr:to>
    <xdr:sp macro="" textlink="">
      <xdr:nvSpPr>
        <xdr:cNvPr id="45" name="TextBox 44">
          <a:extLst>
            <a:ext uri="{FF2B5EF4-FFF2-40B4-BE49-F238E27FC236}">
              <a16:creationId xmlns:a16="http://schemas.microsoft.com/office/drawing/2014/main" id="{56753F6F-C582-43C6-A8B1-9035F87AAE7A}"/>
            </a:ext>
          </a:extLst>
        </xdr:cNvPr>
        <xdr:cNvSpPr txBox="1"/>
      </xdr:nvSpPr>
      <xdr:spPr>
        <a:xfrm>
          <a:off x="937054" y="6271054"/>
          <a:ext cx="4273377" cy="334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n>
                <a:solidFill>
                  <a:schemeClr val="bg1"/>
                </a:solidFill>
              </a:ln>
              <a:solidFill>
                <a:schemeClr val="bg1"/>
              </a:solidFill>
              <a:effectLst>
                <a:glow rad="228600">
                  <a:schemeClr val="accent4">
                    <a:satMod val="175000"/>
                    <a:alpha val="40000"/>
                  </a:schemeClr>
                </a:glow>
              </a:effectLst>
            </a:rPr>
            <a:t>Sales</a:t>
          </a:r>
          <a:r>
            <a:rPr lang="en-AU" sz="1600" b="1" baseline="0">
              <a:ln>
                <a:solidFill>
                  <a:schemeClr val="bg1"/>
                </a:solidFill>
              </a:ln>
              <a:solidFill>
                <a:schemeClr val="bg1"/>
              </a:solidFill>
              <a:effectLst>
                <a:glow rad="228600">
                  <a:schemeClr val="accent4">
                    <a:satMod val="175000"/>
                    <a:alpha val="40000"/>
                  </a:schemeClr>
                </a:glow>
              </a:effectLst>
            </a:rPr>
            <a:t> And Volumes Data CY v PY</a:t>
          </a:r>
          <a:endParaRPr lang="en-AU" sz="1600" b="1">
            <a:ln>
              <a:solidFill>
                <a:schemeClr val="bg1"/>
              </a:solidFill>
            </a:ln>
            <a:solidFill>
              <a:schemeClr val="bg1"/>
            </a:solidFill>
            <a:effectLst>
              <a:glow rad="228600">
                <a:schemeClr val="accent4">
                  <a:satMod val="175000"/>
                  <a:alpha val="40000"/>
                </a:schemeClr>
              </a:glow>
            </a:effectLst>
          </a:endParaRPr>
        </a:p>
      </xdr:txBody>
    </xdr:sp>
    <xdr:clientData/>
  </xdr:twoCellAnchor>
  <xdr:twoCellAnchor>
    <xdr:from>
      <xdr:col>1</xdr:col>
      <xdr:colOff>41190</xdr:colOff>
      <xdr:row>38</xdr:row>
      <xdr:rowOff>30892</xdr:rowOff>
    </xdr:from>
    <xdr:to>
      <xdr:col>4</xdr:col>
      <xdr:colOff>236297</xdr:colOff>
      <xdr:row>39</xdr:row>
      <xdr:rowOff>128785</xdr:rowOff>
    </xdr:to>
    <xdr:sp macro="" textlink="">
      <xdr:nvSpPr>
        <xdr:cNvPr id="46" name="TextBox 45">
          <a:extLst>
            <a:ext uri="{FF2B5EF4-FFF2-40B4-BE49-F238E27FC236}">
              <a16:creationId xmlns:a16="http://schemas.microsoft.com/office/drawing/2014/main" id="{A4D87ECA-A581-45D4-B22A-60B43C3A4BB5}"/>
            </a:ext>
          </a:extLst>
        </xdr:cNvPr>
        <xdr:cNvSpPr txBox="1"/>
      </xdr:nvSpPr>
      <xdr:spPr>
        <a:xfrm>
          <a:off x="854676" y="8206946"/>
          <a:ext cx="2687053" cy="283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n>
                <a:solidFill>
                  <a:schemeClr val="bg1"/>
                </a:solidFill>
              </a:ln>
              <a:solidFill>
                <a:schemeClr val="bg1"/>
              </a:solidFill>
              <a:effectLst>
                <a:glow rad="228600">
                  <a:schemeClr val="accent4">
                    <a:satMod val="175000"/>
                    <a:alpha val="40000"/>
                  </a:schemeClr>
                </a:glow>
              </a:effectLst>
            </a:rPr>
            <a:t>Sales</a:t>
          </a:r>
          <a:r>
            <a:rPr lang="en-AU" sz="1600" b="1" baseline="0">
              <a:ln>
                <a:solidFill>
                  <a:schemeClr val="bg1"/>
                </a:solidFill>
              </a:ln>
              <a:solidFill>
                <a:schemeClr val="bg1"/>
              </a:solidFill>
              <a:effectLst>
                <a:glow rad="228600">
                  <a:schemeClr val="accent4">
                    <a:satMod val="175000"/>
                    <a:alpha val="40000"/>
                  </a:schemeClr>
                </a:glow>
              </a:effectLst>
            </a:rPr>
            <a:t> Volumes Trend CY v PY</a:t>
          </a:r>
          <a:endParaRPr lang="en-AU" sz="1600" b="1">
            <a:ln>
              <a:solidFill>
                <a:schemeClr val="bg1"/>
              </a:solidFill>
            </a:ln>
            <a:solidFill>
              <a:schemeClr val="bg1"/>
            </a:solidFill>
            <a:effectLst>
              <a:glow rad="228600">
                <a:schemeClr val="accent4">
                  <a:satMod val="175000"/>
                  <a:alpha val="40000"/>
                </a:schemeClr>
              </a:glow>
            </a:effectLst>
          </a:endParaRPr>
        </a:p>
      </xdr:txBody>
    </xdr:sp>
    <xdr:clientData/>
  </xdr:twoCellAnchor>
  <xdr:twoCellAnchor>
    <xdr:from>
      <xdr:col>1</xdr:col>
      <xdr:colOff>175055</xdr:colOff>
      <xdr:row>50</xdr:row>
      <xdr:rowOff>10296</xdr:rowOff>
    </xdr:from>
    <xdr:to>
      <xdr:col>5</xdr:col>
      <xdr:colOff>108081</xdr:colOff>
      <xdr:row>51</xdr:row>
      <xdr:rowOff>108187</xdr:rowOff>
    </xdr:to>
    <xdr:sp macro="" textlink="">
      <xdr:nvSpPr>
        <xdr:cNvPr id="47" name="TextBox 46">
          <a:extLst>
            <a:ext uri="{FF2B5EF4-FFF2-40B4-BE49-F238E27FC236}">
              <a16:creationId xmlns:a16="http://schemas.microsoft.com/office/drawing/2014/main" id="{7546DF7B-2128-480E-BAD2-431D68C5139A}"/>
            </a:ext>
          </a:extLst>
        </xdr:cNvPr>
        <xdr:cNvSpPr txBox="1"/>
      </xdr:nvSpPr>
      <xdr:spPr>
        <a:xfrm>
          <a:off x="988541" y="10410566"/>
          <a:ext cx="3259054" cy="283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n>
                <a:solidFill>
                  <a:schemeClr val="bg1"/>
                </a:solidFill>
              </a:ln>
              <a:solidFill>
                <a:schemeClr val="bg1"/>
              </a:solidFill>
              <a:effectLst>
                <a:glow rad="228600">
                  <a:schemeClr val="accent4">
                    <a:satMod val="175000"/>
                    <a:alpha val="40000"/>
                  </a:schemeClr>
                </a:glow>
              </a:effectLst>
            </a:rPr>
            <a:t>Sales v Expenses YOY</a:t>
          </a:r>
        </a:p>
      </xdr:txBody>
    </xdr:sp>
    <xdr:clientData/>
  </xdr:twoCellAnchor>
  <xdr:twoCellAnchor>
    <xdr:from>
      <xdr:col>0</xdr:col>
      <xdr:colOff>710513</xdr:colOff>
      <xdr:row>68</xdr:row>
      <xdr:rowOff>51486</xdr:rowOff>
    </xdr:from>
    <xdr:to>
      <xdr:col>5</xdr:col>
      <xdr:colOff>504567</xdr:colOff>
      <xdr:row>70</xdr:row>
      <xdr:rowOff>5218</xdr:rowOff>
    </xdr:to>
    <xdr:sp macro="" textlink="">
      <xdr:nvSpPr>
        <xdr:cNvPr id="48" name="TextBox 47">
          <a:extLst>
            <a:ext uri="{FF2B5EF4-FFF2-40B4-BE49-F238E27FC236}">
              <a16:creationId xmlns:a16="http://schemas.microsoft.com/office/drawing/2014/main" id="{97B7A78D-C38B-41DC-AFF3-E82DA0826053}"/>
            </a:ext>
          </a:extLst>
        </xdr:cNvPr>
        <xdr:cNvSpPr txBox="1"/>
      </xdr:nvSpPr>
      <xdr:spPr>
        <a:xfrm>
          <a:off x="710513" y="13788081"/>
          <a:ext cx="3933568" cy="324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chemeClr val="bg1"/>
              </a:solidFill>
              <a:effectLst>
                <a:glow rad="228600">
                  <a:schemeClr val="accent4">
                    <a:satMod val="175000"/>
                    <a:alpha val="40000"/>
                  </a:schemeClr>
                </a:glow>
              </a:effectLst>
            </a:rPr>
            <a:t>Operational Effectiveness by Department</a:t>
          </a:r>
        </a:p>
      </xdr:txBody>
    </xdr:sp>
    <xdr:clientData/>
  </xdr:twoCellAnchor>
  <xdr:twoCellAnchor>
    <xdr:from>
      <xdr:col>0</xdr:col>
      <xdr:colOff>782595</xdr:colOff>
      <xdr:row>81</xdr:row>
      <xdr:rowOff>51487</xdr:rowOff>
    </xdr:from>
    <xdr:to>
      <xdr:col>5</xdr:col>
      <xdr:colOff>525162</xdr:colOff>
      <xdr:row>82</xdr:row>
      <xdr:rowOff>133865</xdr:rowOff>
    </xdr:to>
    <xdr:sp macro="" textlink="">
      <xdr:nvSpPr>
        <xdr:cNvPr id="8" name="TextBox 7">
          <a:extLst>
            <a:ext uri="{FF2B5EF4-FFF2-40B4-BE49-F238E27FC236}">
              <a16:creationId xmlns:a16="http://schemas.microsoft.com/office/drawing/2014/main" id="{C665C0A8-152F-4E03-94C2-74D3233C4648}"/>
            </a:ext>
          </a:extLst>
        </xdr:cNvPr>
        <xdr:cNvSpPr txBox="1"/>
      </xdr:nvSpPr>
      <xdr:spPr>
        <a:xfrm>
          <a:off x="782595" y="16207946"/>
          <a:ext cx="3882081" cy="26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glow rad="228600">
                  <a:schemeClr val="accent4">
                    <a:satMod val="175000"/>
                    <a:alpha val="40000"/>
                  </a:schemeClr>
                </a:glow>
              </a:effectLst>
              <a:latin typeface="+mn-lt"/>
              <a:ea typeface="+mn-ea"/>
              <a:cs typeface="+mn-cs"/>
            </a:rPr>
            <a:t>TIER CLIENT % CURRENT YEAR</a:t>
          </a:r>
          <a:endParaRPr lang="en-IN" sz="1600" b="1">
            <a:solidFill>
              <a:schemeClr val="bg1"/>
            </a:solidFill>
            <a:effectLst>
              <a:glow rad="228600">
                <a:schemeClr val="accent4">
                  <a:satMod val="175000"/>
                  <a:alpha val="40000"/>
                </a:schemeClr>
              </a:glow>
            </a:effectLst>
          </a:endParaRPr>
        </a:p>
      </xdr:txBody>
    </xdr:sp>
    <xdr:clientData/>
  </xdr:twoCellAnchor>
  <xdr:twoCellAnchor>
    <xdr:from>
      <xdr:col>7</xdr:col>
      <xdr:colOff>82377</xdr:colOff>
      <xdr:row>98</xdr:row>
      <xdr:rowOff>175053</xdr:rowOff>
    </xdr:from>
    <xdr:to>
      <xdr:col>8</xdr:col>
      <xdr:colOff>659026</xdr:colOff>
      <xdr:row>100</xdr:row>
      <xdr:rowOff>133863</xdr:rowOff>
    </xdr:to>
    <xdr:sp macro="" textlink="">
      <xdr:nvSpPr>
        <xdr:cNvPr id="49" name="TextBox 48">
          <a:extLst>
            <a:ext uri="{FF2B5EF4-FFF2-40B4-BE49-F238E27FC236}">
              <a16:creationId xmlns:a16="http://schemas.microsoft.com/office/drawing/2014/main" id="{3898CF1E-F5AE-4CBF-97DB-3BEFB47173C3}"/>
            </a:ext>
          </a:extLst>
        </xdr:cNvPr>
        <xdr:cNvSpPr txBox="1"/>
      </xdr:nvSpPr>
      <xdr:spPr>
        <a:xfrm>
          <a:off x="5920945" y="19678134"/>
          <a:ext cx="1472513" cy="329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chemeClr val="bg1"/>
              </a:solidFill>
              <a:effectLst>
                <a:glow rad="228600">
                  <a:schemeClr val="accent4">
                    <a:satMod val="175000"/>
                    <a:alpha val="40000"/>
                  </a:schemeClr>
                </a:glow>
              </a:effectLst>
            </a:rPr>
            <a:t>Community</a:t>
          </a:r>
        </a:p>
      </xdr:txBody>
    </xdr:sp>
    <xdr:clientData/>
  </xdr:twoCellAnchor>
  <xdr:twoCellAnchor>
    <xdr:from>
      <xdr:col>9</xdr:col>
      <xdr:colOff>913898</xdr:colOff>
      <xdr:row>99</xdr:row>
      <xdr:rowOff>2005</xdr:rowOff>
    </xdr:from>
    <xdr:to>
      <xdr:col>11</xdr:col>
      <xdr:colOff>28169</xdr:colOff>
      <xdr:row>100</xdr:row>
      <xdr:rowOff>99897</xdr:rowOff>
    </xdr:to>
    <xdr:sp macro="" textlink="">
      <xdr:nvSpPr>
        <xdr:cNvPr id="50" name="TextBox 49">
          <a:extLst>
            <a:ext uri="{FF2B5EF4-FFF2-40B4-BE49-F238E27FC236}">
              <a16:creationId xmlns:a16="http://schemas.microsoft.com/office/drawing/2014/main" id="{914826DD-F0E0-4796-B3C0-5769BBCD6F92}"/>
            </a:ext>
          </a:extLst>
        </xdr:cNvPr>
        <xdr:cNvSpPr txBox="1"/>
      </xdr:nvSpPr>
      <xdr:spPr>
        <a:xfrm>
          <a:off x="8667763" y="19690437"/>
          <a:ext cx="844217" cy="283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chemeClr val="bg1"/>
              </a:solidFill>
              <a:effectLst>
                <a:glow rad="228600">
                  <a:schemeClr val="accent4">
                    <a:satMod val="175000"/>
                    <a:alpha val="40000"/>
                  </a:schemeClr>
                </a:glow>
              </a:effectLst>
            </a:rPr>
            <a:t>Social</a:t>
          </a:r>
        </a:p>
      </xdr:txBody>
    </xdr:sp>
    <xdr:clientData/>
  </xdr:twoCellAnchor>
  <xdr:twoCellAnchor>
    <xdr:from>
      <xdr:col>12</xdr:col>
      <xdr:colOff>688508</xdr:colOff>
      <xdr:row>98</xdr:row>
      <xdr:rowOff>178794</xdr:rowOff>
    </xdr:from>
    <xdr:to>
      <xdr:col>14</xdr:col>
      <xdr:colOff>731107</xdr:colOff>
      <xdr:row>100</xdr:row>
      <xdr:rowOff>102973</xdr:rowOff>
    </xdr:to>
    <xdr:sp macro="" textlink="">
      <xdr:nvSpPr>
        <xdr:cNvPr id="51" name="TextBox 50">
          <a:extLst>
            <a:ext uri="{FF2B5EF4-FFF2-40B4-BE49-F238E27FC236}">
              <a16:creationId xmlns:a16="http://schemas.microsoft.com/office/drawing/2014/main" id="{68704F52-E67B-4D40-9EE6-BDA1AE6F1540}"/>
            </a:ext>
          </a:extLst>
        </xdr:cNvPr>
        <xdr:cNvSpPr txBox="1"/>
      </xdr:nvSpPr>
      <xdr:spPr>
        <a:xfrm>
          <a:off x="10903427" y="19681875"/>
          <a:ext cx="1597491" cy="294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chemeClr val="bg1"/>
              </a:solidFill>
              <a:effectLst>
                <a:glow rad="228600">
                  <a:schemeClr val="accent4">
                    <a:satMod val="175000"/>
                    <a:alpha val="40000"/>
                  </a:schemeClr>
                </a:glow>
              </a:effectLst>
            </a:rPr>
            <a:t>Environment</a:t>
          </a:r>
        </a:p>
      </xdr:txBody>
    </xdr:sp>
    <xdr:clientData/>
  </xdr:twoCellAnchor>
  <xdr:twoCellAnchor>
    <xdr:from>
      <xdr:col>0</xdr:col>
      <xdr:colOff>51487</xdr:colOff>
      <xdr:row>0</xdr:row>
      <xdr:rowOff>102973</xdr:rowOff>
    </xdr:from>
    <xdr:to>
      <xdr:col>8</xdr:col>
      <xdr:colOff>511628</xdr:colOff>
      <xdr:row>6</xdr:row>
      <xdr:rowOff>10886</xdr:rowOff>
    </xdr:to>
    <xdr:sp macro="" textlink="">
      <xdr:nvSpPr>
        <xdr:cNvPr id="9" name="TextBox 8">
          <a:extLst>
            <a:ext uri="{FF2B5EF4-FFF2-40B4-BE49-F238E27FC236}">
              <a16:creationId xmlns:a16="http://schemas.microsoft.com/office/drawing/2014/main" id="{FFF90F05-E0E1-402F-9AC6-9539D1964A3C}"/>
            </a:ext>
          </a:extLst>
        </xdr:cNvPr>
        <xdr:cNvSpPr txBox="1"/>
      </xdr:nvSpPr>
      <xdr:spPr>
        <a:xfrm>
          <a:off x="51487" y="102973"/>
          <a:ext cx="7209284" cy="1018256"/>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400" b="1" cap="none" spc="0">
              <a:ln w="12700" cmpd="sng">
                <a:solidFill>
                  <a:schemeClr val="bg1"/>
                </a:solidFill>
                <a:prstDash val="solid"/>
              </a:ln>
              <a:solidFill>
                <a:schemeClr val="bg1">
                  <a:lumMod val="95000"/>
                </a:schemeClr>
              </a:solidFill>
              <a:effectLst>
                <a:glow rad="228600">
                  <a:schemeClr val="accent4">
                    <a:satMod val="175000"/>
                    <a:alpha val="40000"/>
                  </a:schemeClr>
                </a:glow>
              </a:effectLst>
            </a:rPr>
            <a:t>Sales, Expense and Revenue Computation Dashboard</a:t>
          </a:r>
        </a:p>
      </xdr:txBody>
    </xdr:sp>
    <xdr:clientData/>
  </xdr:twoCellAnchor>
  <xdr:twoCellAnchor>
    <xdr:from>
      <xdr:col>13</xdr:col>
      <xdr:colOff>485775</xdr:colOff>
      <xdr:row>53</xdr:row>
      <xdr:rowOff>9525</xdr:rowOff>
    </xdr:from>
    <xdr:to>
      <xdr:col>14</xdr:col>
      <xdr:colOff>200025</xdr:colOff>
      <xdr:row>64</xdr:row>
      <xdr:rowOff>152400</xdr:rowOff>
    </xdr:to>
    <xdr:sp macro="" textlink="">
      <xdr:nvSpPr>
        <xdr:cNvPr id="17" name="Cylinder 16">
          <a:extLst>
            <a:ext uri="{FF2B5EF4-FFF2-40B4-BE49-F238E27FC236}">
              <a16:creationId xmlns:a16="http://schemas.microsoft.com/office/drawing/2014/main" id="{51D602B3-9FB3-4B7D-8F8C-B3B655CB5DBA}"/>
            </a:ext>
          </a:extLst>
        </xdr:cNvPr>
        <xdr:cNvSpPr/>
      </xdr:nvSpPr>
      <xdr:spPr>
        <a:xfrm>
          <a:off x="11468100" y="1094422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685800</xdr:colOff>
      <xdr:row>53</xdr:row>
      <xdr:rowOff>0</xdr:rowOff>
    </xdr:from>
    <xdr:to>
      <xdr:col>13</xdr:col>
      <xdr:colOff>409575</xdr:colOff>
      <xdr:row>64</xdr:row>
      <xdr:rowOff>142875</xdr:rowOff>
    </xdr:to>
    <xdr:sp macro="" textlink="">
      <xdr:nvSpPr>
        <xdr:cNvPr id="52" name="Cylinder 51">
          <a:extLst>
            <a:ext uri="{FF2B5EF4-FFF2-40B4-BE49-F238E27FC236}">
              <a16:creationId xmlns:a16="http://schemas.microsoft.com/office/drawing/2014/main" id="{E221D532-00F5-40CE-8C43-4213324F2D47}"/>
            </a:ext>
          </a:extLst>
        </xdr:cNvPr>
        <xdr:cNvSpPr/>
      </xdr:nvSpPr>
      <xdr:spPr>
        <a:xfrm>
          <a:off x="10896600" y="1093470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57150</xdr:colOff>
      <xdr:row>53</xdr:row>
      <xdr:rowOff>9525</xdr:rowOff>
    </xdr:from>
    <xdr:to>
      <xdr:col>11</xdr:col>
      <xdr:colOff>552450</xdr:colOff>
      <xdr:row>64</xdr:row>
      <xdr:rowOff>152400</xdr:rowOff>
    </xdr:to>
    <xdr:sp macro="" textlink="">
      <xdr:nvSpPr>
        <xdr:cNvPr id="53" name="Cylinder 52">
          <a:extLst>
            <a:ext uri="{FF2B5EF4-FFF2-40B4-BE49-F238E27FC236}">
              <a16:creationId xmlns:a16="http://schemas.microsoft.com/office/drawing/2014/main" id="{B7086319-4127-43F2-BF3B-51F7E381B4A2}"/>
            </a:ext>
          </a:extLst>
        </xdr:cNvPr>
        <xdr:cNvSpPr/>
      </xdr:nvSpPr>
      <xdr:spPr>
        <a:xfrm>
          <a:off x="9534525" y="1094422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276225</xdr:colOff>
      <xdr:row>53</xdr:row>
      <xdr:rowOff>19050</xdr:rowOff>
    </xdr:from>
    <xdr:to>
      <xdr:col>10</xdr:col>
      <xdr:colOff>771525</xdr:colOff>
      <xdr:row>64</xdr:row>
      <xdr:rowOff>161925</xdr:rowOff>
    </xdr:to>
    <xdr:sp macro="" textlink="">
      <xdr:nvSpPr>
        <xdr:cNvPr id="54" name="Cylinder 53">
          <a:extLst>
            <a:ext uri="{FF2B5EF4-FFF2-40B4-BE49-F238E27FC236}">
              <a16:creationId xmlns:a16="http://schemas.microsoft.com/office/drawing/2014/main" id="{ED1610CB-4B19-4F23-BBC6-A94AF820CDE7}"/>
            </a:ext>
          </a:extLst>
        </xdr:cNvPr>
        <xdr:cNvSpPr/>
      </xdr:nvSpPr>
      <xdr:spPr>
        <a:xfrm>
          <a:off x="8963025" y="1095375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857250</xdr:colOff>
      <xdr:row>52</xdr:row>
      <xdr:rowOff>171450</xdr:rowOff>
    </xdr:from>
    <xdr:to>
      <xdr:col>9</xdr:col>
      <xdr:colOff>333375</xdr:colOff>
      <xdr:row>64</xdr:row>
      <xdr:rowOff>133350</xdr:rowOff>
    </xdr:to>
    <xdr:sp macro="" textlink="">
      <xdr:nvSpPr>
        <xdr:cNvPr id="55" name="Cylinder 54">
          <a:extLst>
            <a:ext uri="{FF2B5EF4-FFF2-40B4-BE49-F238E27FC236}">
              <a16:creationId xmlns:a16="http://schemas.microsoft.com/office/drawing/2014/main" id="{C010401D-73A1-4AC5-A297-B6842162A9CF}"/>
            </a:ext>
          </a:extLst>
        </xdr:cNvPr>
        <xdr:cNvSpPr/>
      </xdr:nvSpPr>
      <xdr:spPr>
        <a:xfrm>
          <a:off x="7591425" y="1092517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285750</xdr:colOff>
      <xdr:row>53</xdr:row>
      <xdr:rowOff>19050</xdr:rowOff>
    </xdr:from>
    <xdr:to>
      <xdr:col>8</xdr:col>
      <xdr:colOff>781050</xdr:colOff>
      <xdr:row>64</xdr:row>
      <xdr:rowOff>161925</xdr:rowOff>
    </xdr:to>
    <xdr:sp macro="" textlink="">
      <xdr:nvSpPr>
        <xdr:cNvPr id="56" name="Cylinder 55">
          <a:extLst>
            <a:ext uri="{FF2B5EF4-FFF2-40B4-BE49-F238E27FC236}">
              <a16:creationId xmlns:a16="http://schemas.microsoft.com/office/drawing/2014/main" id="{C8BC0DA5-97FC-4BCF-BF95-A9F2B9B56816}"/>
            </a:ext>
          </a:extLst>
        </xdr:cNvPr>
        <xdr:cNvSpPr/>
      </xdr:nvSpPr>
      <xdr:spPr>
        <a:xfrm>
          <a:off x="7019925" y="1095375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676275</xdr:colOff>
      <xdr:row>52</xdr:row>
      <xdr:rowOff>171450</xdr:rowOff>
    </xdr:from>
    <xdr:to>
      <xdr:col>7</xdr:col>
      <xdr:colOff>323850</xdr:colOff>
      <xdr:row>64</xdr:row>
      <xdr:rowOff>133350</xdr:rowOff>
    </xdr:to>
    <xdr:sp macro="" textlink="">
      <xdr:nvSpPr>
        <xdr:cNvPr id="57" name="Cylinder 56">
          <a:extLst>
            <a:ext uri="{FF2B5EF4-FFF2-40B4-BE49-F238E27FC236}">
              <a16:creationId xmlns:a16="http://schemas.microsoft.com/office/drawing/2014/main" id="{4C7AFBDD-3C64-4E3B-A42A-A53E380B1D79}"/>
            </a:ext>
          </a:extLst>
        </xdr:cNvPr>
        <xdr:cNvSpPr/>
      </xdr:nvSpPr>
      <xdr:spPr>
        <a:xfrm>
          <a:off x="5667375" y="1092517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95250</xdr:colOff>
      <xdr:row>53</xdr:row>
      <xdr:rowOff>0</xdr:rowOff>
    </xdr:from>
    <xdr:to>
      <xdr:col>6</xdr:col>
      <xdr:colOff>590550</xdr:colOff>
      <xdr:row>64</xdr:row>
      <xdr:rowOff>142875</xdr:rowOff>
    </xdr:to>
    <xdr:sp macro="" textlink="">
      <xdr:nvSpPr>
        <xdr:cNvPr id="58" name="Cylinder 57">
          <a:extLst>
            <a:ext uri="{FF2B5EF4-FFF2-40B4-BE49-F238E27FC236}">
              <a16:creationId xmlns:a16="http://schemas.microsoft.com/office/drawing/2014/main" id="{DB90911E-E512-4E46-B079-12A5ED529DF7}"/>
            </a:ext>
          </a:extLst>
        </xdr:cNvPr>
        <xdr:cNvSpPr/>
      </xdr:nvSpPr>
      <xdr:spPr>
        <a:xfrm>
          <a:off x="5086350" y="1093470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428625</xdr:colOff>
      <xdr:row>53</xdr:row>
      <xdr:rowOff>0</xdr:rowOff>
    </xdr:from>
    <xdr:to>
      <xdr:col>5</xdr:col>
      <xdr:colOff>95250</xdr:colOff>
      <xdr:row>64</xdr:row>
      <xdr:rowOff>142875</xdr:rowOff>
    </xdr:to>
    <xdr:sp macro="" textlink="">
      <xdr:nvSpPr>
        <xdr:cNvPr id="59" name="Cylinder 58">
          <a:extLst>
            <a:ext uri="{FF2B5EF4-FFF2-40B4-BE49-F238E27FC236}">
              <a16:creationId xmlns:a16="http://schemas.microsoft.com/office/drawing/2014/main" id="{1BFC5D5B-641A-42C5-AD42-026777F01B38}"/>
            </a:ext>
          </a:extLst>
        </xdr:cNvPr>
        <xdr:cNvSpPr/>
      </xdr:nvSpPr>
      <xdr:spPr>
        <a:xfrm>
          <a:off x="3733800" y="1093470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600075</xdr:colOff>
      <xdr:row>53</xdr:row>
      <xdr:rowOff>9525</xdr:rowOff>
    </xdr:from>
    <xdr:to>
      <xdr:col>4</xdr:col>
      <xdr:colOff>352425</xdr:colOff>
      <xdr:row>64</xdr:row>
      <xdr:rowOff>152400</xdr:rowOff>
    </xdr:to>
    <xdr:sp macro="" textlink="">
      <xdr:nvSpPr>
        <xdr:cNvPr id="60" name="Cylinder 59">
          <a:extLst>
            <a:ext uri="{FF2B5EF4-FFF2-40B4-BE49-F238E27FC236}">
              <a16:creationId xmlns:a16="http://schemas.microsoft.com/office/drawing/2014/main" id="{E1005104-A722-4A0F-8F33-8C83CA6B52F4}"/>
            </a:ext>
          </a:extLst>
        </xdr:cNvPr>
        <xdr:cNvSpPr/>
      </xdr:nvSpPr>
      <xdr:spPr>
        <a:xfrm>
          <a:off x="3162300" y="1094422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66675</xdr:colOff>
      <xdr:row>53</xdr:row>
      <xdr:rowOff>9525</xdr:rowOff>
    </xdr:from>
    <xdr:to>
      <xdr:col>2</xdr:col>
      <xdr:colOff>561975</xdr:colOff>
      <xdr:row>64</xdr:row>
      <xdr:rowOff>152400</xdr:rowOff>
    </xdr:to>
    <xdr:sp macro="" textlink="">
      <xdr:nvSpPr>
        <xdr:cNvPr id="61" name="Cylinder 60">
          <a:extLst>
            <a:ext uri="{FF2B5EF4-FFF2-40B4-BE49-F238E27FC236}">
              <a16:creationId xmlns:a16="http://schemas.microsoft.com/office/drawing/2014/main" id="{CEF40BED-F3D1-4FE5-8905-723A6447DEFC}"/>
            </a:ext>
          </a:extLst>
        </xdr:cNvPr>
        <xdr:cNvSpPr/>
      </xdr:nvSpPr>
      <xdr:spPr>
        <a:xfrm>
          <a:off x="1781175" y="10944225"/>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419100</xdr:colOff>
      <xdr:row>53</xdr:row>
      <xdr:rowOff>0</xdr:rowOff>
    </xdr:from>
    <xdr:to>
      <xdr:col>2</xdr:col>
      <xdr:colOff>19050</xdr:colOff>
      <xdr:row>64</xdr:row>
      <xdr:rowOff>142875</xdr:rowOff>
    </xdr:to>
    <xdr:sp macro="" textlink="">
      <xdr:nvSpPr>
        <xdr:cNvPr id="62" name="Cylinder 61">
          <a:extLst>
            <a:ext uri="{FF2B5EF4-FFF2-40B4-BE49-F238E27FC236}">
              <a16:creationId xmlns:a16="http://schemas.microsoft.com/office/drawing/2014/main" id="{065E613A-28A0-4379-B3D8-B34F5F5BCA70}"/>
            </a:ext>
          </a:extLst>
        </xdr:cNvPr>
        <xdr:cNvSpPr/>
      </xdr:nvSpPr>
      <xdr:spPr>
        <a:xfrm>
          <a:off x="1238250" y="10934700"/>
          <a:ext cx="495300" cy="2133600"/>
        </a:xfrm>
        <a:prstGeom prst="can">
          <a:avLst/>
        </a:prstGeom>
        <a:gradFill>
          <a:gsLst>
            <a:gs pos="0">
              <a:schemeClr val="tx1">
                <a:alpha val="50000"/>
              </a:schemeClr>
            </a:gs>
            <a:gs pos="24494">
              <a:schemeClr val="tx1">
                <a:alpha val="0"/>
              </a:schemeClr>
            </a:gs>
            <a:gs pos="12933">
              <a:schemeClr val="bg1">
                <a:alpha val="25000"/>
              </a:schemeClr>
            </a:gs>
            <a:gs pos="74000">
              <a:schemeClr val="bg1">
                <a:alpha val="0"/>
              </a:schemeClr>
            </a:gs>
            <a:gs pos="83000">
              <a:schemeClr val="tx1">
                <a:alpha val="25000"/>
              </a:schemeClr>
            </a:gs>
            <a:gs pos="100000">
              <a:schemeClr val="bg1">
                <a:alpha val="50000"/>
              </a:schemeClr>
            </a:gs>
          </a:gsLst>
          <a:lin ang="0" scaled="0"/>
        </a:gradFill>
        <a:ln>
          <a:solidFill>
            <a:schemeClr val="bg1">
              <a:lumMod val="95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83</xdr:row>
      <xdr:rowOff>141511</xdr:rowOff>
    </xdr:from>
    <xdr:to>
      <xdr:col>0</xdr:col>
      <xdr:colOff>740230</xdr:colOff>
      <xdr:row>87</xdr:row>
      <xdr:rowOff>141512</xdr:rowOff>
    </xdr:to>
    <xdr:pic>
      <xdr:nvPicPr>
        <xdr:cNvPr id="35" name="Graphic 34" descr="Asia with solid fill">
          <a:extLst>
            <a:ext uri="{FF2B5EF4-FFF2-40B4-BE49-F238E27FC236}">
              <a16:creationId xmlns:a16="http://schemas.microsoft.com/office/drawing/2014/main" id="{789296B8-F2F3-4D4E-BC87-CED107132C8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0" y="16829311"/>
          <a:ext cx="740230" cy="740230"/>
        </a:xfrm>
        <a:prstGeom prst="rect">
          <a:avLst/>
        </a:prstGeom>
      </xdr:spPr>
    </xdr:pic>
    <xdr:clientData/>
  </xdr:twoCellAnchor>
  <xdr:twoCellAnchor editAs="oneCell">
    <xdr:from>
      <xdr:col>2</xdr:col>
      <xdr:colOff>359228</xdr:colOff>
      <xdr:row>5</xdr:row>
      <xdr:rowOff>163284</xdr:rowOff>
    </xdr:from>
    <xdr:to>
      <xdr:col>2</xdr:col>
      <xdr:colOff>783771</xdr:colOff>
      <xdr:row>8</xdr:row>
      <xdr:rowOff>32656</xdr:rowOff>
    </xdr:to>
    <xdr:pic>
      <xdr:nvPicPr>
        <xdr:cNvPr id="64" name="Graphic 63" descr="Downward trend graph with solid fill">
          <a:extLst>
            <a:ext uri="{FF2B5EF4-FFF2-40B4-BE49-F238E27FC236}">
              <a16:creationId xmlns:a16="http://schemas.microsoft.com/office/drawing/2014/main" id="{8661E8F9-7AB1-4B8D-96A9-350BFFE7725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79171" y="1088570"/>
          <a:ext cx="424543" cy="424543"/>
        </a:xfrm>
        <a:prstGeom prst="rect">
          <a:avLst/>
        </a:prstGeom>
      </xdr:spPr>
    </xdr:pic>
    <xdr:clientData/>
  </xdr:twoCellAnchor>
  <xdr:twoCellAnchor editAs="oneCell">
    <xdr:from>
      <xdr:col>9</xdr:col>
      <xdr:colOff>609601</xdr:colOff>
      <xdr:row>6</xdr:row>
      <xdr:rowOff>10885</xdr:rowOff>
    </xdr:from>
    <xdr:to>
      <xdr:col>10</xdr:col>
      <xdr:colOff>97973</xdr:colOff>
      <xdr:row>8</xdr:row>
      <xdr:rowOff>65314</xdr:rowOff>
    </xdr:to>
    <xdr:pic>
      <xdr:nvPicPr>
        <xdr:cNvPr id="70" name="Graphic 69" descr="Upward trend with solid fill">
          <a:extLst>
            <a:ext uri="{FF2B5EF4-FFF2-40B4-BE49-F238E27FC236}">
              <a16:creationId xmlns:a16="http://schemas.microsoft.com/office/drawing/2014/main" id="{E0A27BD2-E21A-4EE5-ACF7-D74E59D7154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382001" y="1121228"/>
          <a:ext cx="424543" cy="424543"/>
        </a:xfrm>
        <a:prstGeom prst="rect">
          <a:avLst/>
        </a:prstGeom>
      </xdr:spPr>
    </xdr:pic>
    <xdr:clientData/>
  </xdr:twoCellAnchor>
  <xdr:twoCellAnchor editAs="oneCell">
    <xdr:from>
      <xdr:col>4</xdr:col>
      <xdr:colOff>696688</xdr:colOff>
      <xdr:row>5</xdr:row>
      <xdr:rowOff>108857</xdr:rowOff>
    </xdr:from>
    <xdr:to>
      <xdr:col>5</xdr:col>
      <xdr:colOff>413657</xdr:colOff>
      <xdr:row>8</xdr:row>
      <xdr:rowOff>97969</xdr:rowOff>
    </xdr:to>
    <xdr:pic>
      <xdr:nvPicPr>
        <xdr:cNvPr id="72" name="Graphic 71" descr="Money outline">
          <a:extLst>
            <a:ext uri="{FF2B5EF4-FFF2-40B4-BE49-F238E27FC236}">
              <a16:creationId xmlns:a16="http://schemas.microsoft.com/office/drawing/2014/main" id="{33927886-B451-4318-87B3-B6203E6F8CA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016831" y="1034143"/>
          <a:ext cx="544283" cy="544283"/>
        </a:xfrm>
        <a:prstGeom prst="rect">
          <a:avLst/>
        </a:prstGeom>
      </xdr:spPr>
    </xdr:pic>
    <xdr:clientData/>
  </xdr:twoCellAnchor>
  <xdr:twoCellAnchor editAs="oneCell">
    <xdr:from>
      <xdr:col>12</xdr:col>
      <xdr:colOff>21773</xdr:colOff>
      <xdr:row>6</xdr:row>
      <xdr:rowOff>32655</xdr:rowOff>
    </xdr:from>
    <xdr:to>
      <xdr:col>12</xdr:col>
      <xdr:colOff>413658</xdr:colOff>
      <xdr:row>8</xdr:row>
      <xdr:rowOff>54426</xdr:rowOff>
    </xdr:to>
    <xdr:pic>
      <xdr:nvPicPr>
        <xdr:cNvPr id="74" name="Graphic 73" descr="Flying Money with solid fill">
          <a:extLst>
            <a:ext uri="{FF2B5EF4-FFF2-40B4-BE49-F238E27FC236}">
              <a16:creationId xmlns:a16="http://schemas.microsoft.com/office/drawing/2014/main" id="{584A1382-661B-4DAD-8414-CE0C6D85F41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254344" y="1142998"/>
          <a:ext cx="391885" cy="391885"/>
        </a:xfrm>
        <a:prstGeom prst="rect">
          <a:avLst/>
        </a:prstGeom>
      </xdr:spPr>
    </xdr:pic>
    <xdr:clientData/>
  </xdr:twoCellAnchor>
  <xdr:twoCellAnchor editAs="oneCell">
    <xdr:from>
      <xdr:col>0</xdr:col>
      <xdr:colOff>76200</xdr:colOff>
      <xdr:row>73</xdr:row>
      <xdr:rowOff>21769</xdr:rowOff>
    </xdr:from>
    <xdr:to>
      <xdr:col>0</xdr:col>
      <xdr:colOff>772885</xdr:colOff>
      <xdr:row>76</xdr:row>
      <xdr:rowOff>152397</xdr:rowOff>
    </xdr:to>
    <xdr:pic>
      <xdr:nvPicPr>
        <xdr:cNvPr id="76" name="Graphic 75" descr="Coins outline">
          <a:extLst>
            <a:ext uri="{FF2B5EF4-FFF2-40B4-BE49-F238E27FC236}">
              <a16:creationId xmlns:a16="http://schemas.microsoft.com/office/drawing/2014/main" id="{BE3235E6-8E79-4478-A3FE-14B9A137419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6200" y="14815455"/>
          <a:ext cx="696685" cy="696685"/>
        </a:xfrm>
        <a:prstGeom prst="rect">
          <a:avLst/>
        </a:prstGeom>
      </xdr:spPr>
    </xdr:pic>
    <xdr:clientData/>
  </xdr:twoCellAnchor>
  <xdr:twoCellAnchor editAs="oneCell">
    <xdr:from>
      <xdr:col>13</xdr:col>
      <xdr:colOff>533400</xdr:colOff>
      <xdr:row>32</xdr:row>
      <xdr:rowOff>97971</xdr:rowOff>
    </xdr:from>
    <xdr:to>
      <xdr:col>14</xdr:col>
      <xdr:colOff>664028</xdr:colOff>
      <xdr:row>36</xdr:row>
      <xdr:rowOff>97971</xdr:rowOff>
    </xdr:to>
    <xdr:pic>
      <xdr:nvPicPr>
        <xdr:cNvPr id="106" name="Graphic 105" descr="Building with solid fill">
          <a:extLst>
            <a:ext uri="{FF2B5EF4-FFF2-40B4-BE49-F238E27FC236}">
              <a16:creationId xmlns:a16="http://schemas.microsoft.com/office/drawing/2014/main" id="{39F3D733-9389-4C82-B1D9-78132CCB029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1538857" y="7043057"/>
          <a:ext cx="914400" cy="914400"/>
        </a:xfrm>
        <a:prstGeom prst="rect">
          <a:avLst/>
        </a:prstGeom>
      </xdr:spPr>
    </xdr:pic>
    <xdr:clientData/>
  </xdr:twoCellAnchor>
  <xdr:twoCellAnchor editAs="oneCell">
    <xdr:from>
      <xdr:col>14</xdr:col>
      <xdr:colOff>457200</xdr:colOff>
      <xdr:row>31</xdr:row>
      <xdr:rowOff>65314</xdr:rowOff>
    </xdr:from>
    <xdr:to>
      <xdr:col>15</xdr:col>
      <xdr:colOff>97972</xdr:colOff>
      <xdr:row>32</xdr:row>
      <xdr:rowOff>206828</xdr:rowOff>
    </xdr:to>
    <xdr:pic>
      <xdr:nvPicPr>
        <xdr:cNvPr id="108" name="Graphic 107" descr="User with solid fill">
          <a:extLst>
            <a:ext uri="{FF2B5EF4-FFF2-40B4-BE49-F238E27FC236}">
              <a16:creationId xmlns:a16="http://schemas.microsoft.com/office/drawing/2014/main" id="{C791048D-7E57-464B-98CC-3ACBA38AC81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246429" y="6738257"/>
          <a:ext cx="413657" cy="413657"/>
        </a:xfrm>
        <a:prstGeom prst="rect">
          <a:avLst/>
        </a:prstGeom>
      </xdr:spPr>
    </xdr:pic>
    <xdr:clientData/>
  </xdr:twoCellAnchor>
  <xdr:twoCellAnchor editAs="oneCell">
    <xdr:from>
      <xdr:col>0</xdr:col>
      <xdr:colOff>43543</xdr:colOff>
      <xdr:row>31</xdr:row>
      <xdr:rowOff>130629</xdr:rowOff>
    </xdr:from>
    <xdr:to>
      <xdr:col>0</xdr:col>
      <xdr:colOff>729342</xdr:colOff>
      <xdr:row>34</xdr:row>
      <xdr:rowOff>87085</xdr:rowOff>
    </xdr:to>
    <xdr:pic>
      <xdr:nvPicPr>
        <xdr:cNvPr id="114" name="Graphic 113" descr="Bar graph with upward trend with solid fill">
          <a:extLst>
            <a:ext uri="{FF2B5EF4-FFF2-40B4-BE49-F238E27FC236}">
              <a16:creationId xmlns:a16="http://schemas.microsoft.com/office/drawing/2014/main" id="{90F4E38A-160B-4D9B-8800-E659B5F7CB33}"/>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43543" y="6803572"/>
          <a:ext cx="685799" cy="685799"/>
        </a:xfrm>
        <a:prstGeom prst="rect">
          <a:avLst/>
        </a:prstGeom>
      </xdr:spPr>
    </xdr:pic>
    <xdr:clientData/>
  </xdr:twoCellAnchor>
  <xdr:twoCellAnchor editAs="oneCell">
    <xdr:from>
      <xdr:col>0</xdr:col>
      <xdr:colOff>130629</xdr:colOff>
      <xdr:row>35</xdr:row>
      <xdr:rowOff>43543</xdr:rowOff>
    </xdr:from>
    <xdr:to>
      <xdr:col>0</xdr:col>
      <xdr:colOff>751115</xdr:colOff>
      <xdr:row>37</xdr:row>
      <xdr:rowOff>206829</xdr:rowOff>
    </xdr:to>
    <xdr:pic>
      <xdr:nvPicPr>
        <xdr:cNvPr id="116" name="Graphic 115" descr="Rupee with solid fill">
          <a:extLst>
            <a:ext uri="{FF2B5EF4-FFF2-40B4-BE49-F238E27FC236}">
              <a16:creationId xmlns:a16="http://schemas.microsoft.com/office/drawing/2014/main" id="{848FE270-5D06-42B6-8996-0BEA8179275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30629" y="7674429"/>
          <a:ext cx="620486" cy="620486"/>
        </a:xfrm>
        <a:prstGeom prst="rect">
          <a:avLst/>
        </a:prstGeom>
      </xdr:spPr>
    </xdr:pic>
    <xdr:clientData/>
  </xdr:twoCellAnchor>
  <xdr:twoCellAnchor editAs="oneCell">
    <xdr:from>
      <xdr:col>5</xdr:col>
      <xdr:colOff>315685</xdr:colOff>
      <xdr:row>83</xdr:row>
      <xdr:rowOff>43543</xdr:rowOff>
    </xdr:from>
    <xdr:to>
      <xdr:col>6</xdr:col>
      <xdr:colOff>380999</xdr:colOff>
      <xdr:row>88</xdr:row>
      <xdr:rowOff>32657</xdr:rowOff>
    </xdr:to>
    <xdr:pic>
      <xdr:nvPicPr>
        <xdr:cNvPr id="118" name="Graphic 117" descr="Piggy Bank with solid fill">
          <a:extLst>
            <a:ext uri="{FF2B5EF4-FFF2-40B4-BE49-F238E27FC236}">
              <a16:creationId xmlns:a16="http://schemas.microsoft.com/office/drawing/2014/main" id="{1926AA6A-80DC-41CA-B70C-64F43B1175E9}"/>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4463142" y="16731343"/>
          <a:ext cx="914400" cy="914400"/>
        </a:xfrm>
        <a:prstGeom prst="rect">
          <a:avLst/>
        </a:prstGeom>
      </xdr:spPr>
    </xdr:pic>
    <xdr:clientData/>
  </xdr:twoCellAnchor>
  <xdr:twoCellAnchor editAs="oneCell">
    <xdr:from>
      <xdr:col>13</xdr:col>
      <xdr:colOff>359229</xdr:colOff>
      <xdr:row>76</xdr:row>
      <xdr:rowOff>152400</xdr:rowOff>
    </xdr:from>
    <xdr:to>
      <xdr:col>14</xdr:col>
      <xdr:colOff>489857</xdr:colOff>
      <xdr:row>81</xdr:row>
      <xdr:rowOff>141514</xdr:rowOff>
    </xdr:to>
    <xdr:pic>
      <xdr:nvPicPr>
        <xdr:cNvPr id="120" name="Graphic 119" descr="Factory with solid fill">
          <a:extLst>
            <a:ext uri="{FF2B5EF4-FFF2-40B4-BE49-F238E27FC236}">
              <a16:creationId xmlns:a16="http://schemas.microsoft.com/office/drawing/2014/main" id="{4DD6B514-C0EB-46D9-A977-1EE0D6614843}"/>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1364686" y="15512143"/>
          <a:ext cx="914400" cy="914400"/>
        </a:xfrm>
        <a:prstGeom prst="rect">
          <a:avLst/>
        </a:prstGeom>
      </xdr:spPr>
    </xdr:pic>
    <xdr:clientData/>
  </xdr:twoCellAnchor>
  <xdr:twoCellAnchor editAs="oneCell">
    <xdr:from>
      <xdr:col>13</xdr:col>
      <xdr:colOff>696686</xdr:colOff>
      <xdr:row>72</xdr:row>
      <xdr:rowOff>87086</xdr:rowOff>
    </xdr:from>
    <xdr:to>
      <xdr:col>14</xdr:col>
      <xdr:colOff>533400</xdr:colOff>
      <xdr:row>75</xdr:row>
      <xdr:rowOff>141515</xdr:rowOff>
    </xdr:to>
    <xdr:pic>
      <xdr:nvPicPr>
        <xdr:cNvPr id="122" name="Graphic 121" descr="Dollar with solid fill">
          <a:extLst>
            <a:ext uri="{FF2B5EF4-FFF2-40B4-BE49-F238E27FC236}">
              <a16:creationId xmlns:a16="http://schemas.microsoft.com/office/drawing/2014/main" id="{A4D28A2B-031E-4095-B98E-92FCEE46180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1702143" y="14695715"/>
          <a:ext cx="620486" cy="620486"/>
        </a:xfrm>
        <a:prstGeom prst="rect">
          <a:avLst/>
        </a:prstGeom>
      </xdr:spPr>
    </xdr:pic>
    <xdr:clientData/>
  </xdr:twoCellAnchor>
  <xdr:twoCellAnchor editAs="oneCell">
    <xdr:from>
      <xdr:col>0</xdr:col>
      <xdr:colOff>65314</xdr:colOff>
      <xdr:row>77</xdr:row>
      <xdr:rowOff>163287</xdr:rowOff>
    </xdr:from>
    <xdr:to>
      <xdr:col>0</xdr:col>
      <xdr:colOff>751114</xdr:colOff>
      <xdr:row>81</xdr:row>
      <xdr:rowOff>108858</xdr:rowOff>
    </xdr:to>
    <xdr:pic>
      <xdr:nvPicPr>
        <xdr:cNvPr id="124" name="Graphic 123" descr="City with solid fill">
          <a:extLst>
            <a:ext uri="{FF2B5EF4-FFF2-40B4-BE49-F238E27FC236}">
              <a16:creationId xmlns:a16="http://schemas.microsoft.com/office/drawing/2014/main" id="{44B7B16F-DA38-4DB7-94D8-44C7598BC8A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65314" y="15708087"/>
          <a:ext cx="685800" cy="685800"/>
        </a:xfrm>
        <a:prstGeom prst="rect">
          <a:avLst/>
        </a:prstGeom>
      </xdr:spPr>
    </xdr:pic>
    <xdr:clientData/>
  </xdr:twoCellAnchor>
  <xdr:twoCellAnchor editAs="oneCell">
    <xdr:from>
      <xdr:col>0</xdr:col>
      <xdr:colOff>97971</xdr:colOff>
      <xdr:row>94</xdr:row>
      <xdr:rowOff>87086</xdr:rowOff>
    </xdr:from>
    <xdr:to>
      <xdr:col>1</xdr:col>
      <xdr:colOff>195942</xdr:colOff>
      <xdr:row>99</xdr:row>
      <xdr:rowOff>76200</xdr:rowOff>
    </xdr:to>
    <xdr:pic>
      <xdr:nvPicPr>
        <xdr:cNvPr id="126" name="Graphic 125" descr="Group of women with solid fill">
          <a:extLst>
            <a:ext uri="{FF2B5EF4-FFF2-40B4-BE49-F238E27FC236}">
              <a16:creationId xmlns:a16="http://schemas.microsoft.com/office/drawing/2014/main" id="{6E98A9D8-7956-453A-AB7F-8B5F060F23B4}"/>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97971" y="18984686"/>
          <a:ext cx="914400" cy="914400"/>
        </a:xfrm>
        <a:prstGeom prst="rect">
          <a:avLst/>
        </a:prstGeom>
      </xdr:spPr>
    </xdr:pic>
    <xdr:clientData/>
  </xdr:twoCellAnchor>
  <xdr:twoCellAnchor editAs="oneCell">
    <xdr:from>
      <xdr:col>0</xdr:col>
      <xdr:colOff>304800</xdr:colOff>
      <xdr:row>87</xdr:row>
      <xdr:rowOff>174170</xdr:rowOff>
    </xdr:from>
    <xdr:to>
      <xdr:col>1</xdr:col>
      <xdr:colOff>402771</xdr:colOff>
      <xdr:row>91</xdr:row>
      <xdr:rowOff>217713</xdr:rowOff>
    </xdr:to>
    <xdr:pic>
      <xdr:nvPicPr>
        <xdr:cNvPr id="128" name="Graphic 127" descr="Target Audience with solid fill">
          <a:extLst>
            <a:ext uri="{FF2B5EF4-FFF2-40B4-BE49-F238E27FC236}">
              <a16:creationId xmlns:a16="http://schemas.microsoft.com/office/drawing/2014/main" id="{92B6EA23-F958-44AC-8146-7E95E9AED6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 uri="{96DAC541-7B7A-43D3-8B79-37D633B846F1}">
              <asvg:svgBlip xmlns:asvg="http://schemas.microsoft.com/office/drawing/2016/SVG/main" r:embed="rId44"/>
            </a:ext>
          </a:extLst>
        </a:blip>
        <a:stretch>
          <a:fillRect/>
        </a:stretch>
      </xdr:blipFill>
      <xdr:spPr>
        <a:xfrm>
          <a:off x="304800" y="17602199"/>
          <a:ext cx="914400" cy="914400"/>
        </a:xfrm>
        <a:prstGeom prst="rect">
          <a:avLst/>
        </a:prstGeom>
      </xdr:spPr>
    </xdr:pic>
    <xdr:clientData/>
  </xdr:twoCellAnchor>
  <xdr:twoCellAnchor editAs="oneCell">
    <xdr:from>
      <xdr:col>7</xdr:col>
      <xdr:colOff>642256</xdr:colOff>
      <xdr:row>95</xdr:row>
      <xdr:rowOff>163286</xdr:rowOff>
    </xdr:from>
    <xdr:to>
      <xdr:col>8</xdr:col>
      <xdr:colOff>457199</xdr:colOff>
      <xdr:row>99</xdr:row>
      <xdr:rowOff>141514</xdr:rowOff>
    </xdr:to>
    <xdr:pic>
      <xdr:nvPicPr>
        <xdr:cNvPr id="130" name="Graphic 129" descr="Group with solid fill">
          <a:extLst>
            <a:ext uri="{FF2B5EF4-FFF2-40B4-BE49-F238E27FC236}">
              <a16:creationId xmlns:a16="http://schemas.microsoft.com/office/drawing/2014/main" id="{8CC75994-FA2F-4BE3-B8E9-0D82D4FC6EB2}"/>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 uri="{96DAC541-7B7A-43D3-8B79-37D633B846F1}">
              <asvg:svgBlip xmlns:asvg="http://schemas.microsoft.com/office/drawing/2016/SVG/main" r:embed="rId46"/>
            </a:ext>
          </a:extLst>
        </a:blip>
        <a:stretch>
          <a:fillRect/>
        </a:stretch>
      </xdr:blipFill>
      <xdr:spPr>
        <a:xfrm>
          <a:off x="6487885" y="19245943"/>
          <a:ext cx="718457" cy="718457"/>
        </a:xfrm>
        <a:prstGeom prst="rect">
          <a:avLst/>
        </a:prstGeom>
      </xdr:spPr>
    </xdr:pic>
    <xdr:clientData/>
  </xdr:twoCellAnchor>
  <xdr:twoCellAnchor editAs="oneCell">
    <xdr:from>
      <xdr:col>10</xdr:col>
      <xdr:colOff>174172</xdr:colOff>
      <xdr:row>96</xdr:row>
      <xdr:rowOff>43543</xdr:rowOff>
    </xdr:from>
    <xdr:to>
      <xdr:col>11</xdr:col>
      <xdr:colOff>239485</xdr:colOff>
      <xdr:row>99</xdr:row>
      <xdr:rowOff>43542</xdr:rowOff>
    </xdr:to>
    <xdr:pic>
      <xdr:nvPicPr>
        <xdr:cNvPr id="132" name="Graphic 131" descr="Connections outline">
          <a:extLst>
            <a:ext uri="{FF2B5EF4-FFF2-40B4-BE49-F238E27FC236}">
              <a16:creationId xmlns:a16="http://schemas.microsoft.com/office/drawing/2014/main" id="{4B7A432F-26F9-4FA3-A51E-EFE0B470DA91}"/>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 uri="{96DAC541-7B7A-43D3-8B79-37D633B846F1}">
              <asvg:svgBlip xmlns:asvg="http://schemas.microsoft.com/office/drawing/2016/SVG/main" r:embed="rId48"/>
            </a:ext>
          </a:extLst>
        </a:blip>
        <a:stretch>
          <a:fillRect/>
        </a:stretch>
      </xdr:blipFill>
      <xdr:spPr>
        <a:xfrm>
          <a:off x="8882743" y="19311257"/>
          <a:ext cx="859971" cy="555171"/>
        </a:xfrm>
        <a:prstGeom prst="rect">
          <a:avLst/>
        </a:prstGeom>
      </xdr:spPr>
    </xdr:pic>
    <xdr:clientData/>
  </xdr:twoCellAnchor>
  <xdr:twoCellAnchor editAs="oneCell">
    <xdr:from>
      <xdr:col>13</xdr:col>
      <xdr:colOff>250371</xdr:colOff>
      <xdr:row>95</xdr:row>
      <xdr:rowOff>97971</xdr:rowOff>
    </xdr:from>
    <xdr:to>
      <xdr:col>14</xdr:col>
      <xdr:colOff>206828</xdr:colOff>
      <xdr:row>99</xdr:row>
      <xdr:rowOff>97971</xdr:rowOff>
    </xdr:to>
    <xdr:pic>
      <xdr:nvPicPr>
        <xdr:cNvPr id="134" name="Graphic 133" descr="Open hand with plant with solid fill">
          <a:extLst>
            <a:ext uri="{FF2B5EF4-FFF2-40B4-BE49-F238E27FC236}">
              <a16:creationId xmlns:a16="http://schemas.microsoft.com/office/drawing/2014/main" id="{FFB97BF1-D179-42E9-9A00-18576DD9770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 uri="{96DAC541-7B7A-43D3-8B79-37D633B846F1}">
              <asvg:svgBlip xmlns:asvg="http://schemas.microsoft.com/office/drawing/2016/SVG/main" r:embed="rId50"/>
            </a:ext>
          </a:extLst>
        </a:blip>
        <a:stretch>
          <a:fillRect/>
        </a:stretch>
      </xdr:blipFill>
      <xdr:spPr>
        <a:xfrm>
          <a:off x="11255828" y="19180628"/>
          <a:ext cx="740229" cy="740229"/>
        </a:xfrm>
        <a:prstGeom prst="rect">
          <a:avLst/>
        </a:prstGeom>
      </xdr:spPr>
    </xdr:pic>
    <xdr:clientData/>
  </xdr:twoCellAnchor>
  <xdr:twoCellAnchor editAs="oneCell">
    <xdr:from>
      <xdr:col>8</xdr:col>
      <xdr:colOff>809897</xdr:colOff>
      <xdr:row>3</xdr:row>
      <xdr:rowOff>60960</xdr:rowOff>
    </xdr:from>
    <xdr:to>
      <xdr:col>9</xdr:col>
      <xdr:colOff>294339</xdr:colOff>
      <xdr:row>6</xdr:row>
      <xdr:rowOff>14151</xdr:rowOff>
    </xdr:to>
    <xdr:pic>
      <xdr:nvPicPr>
        <xdr:cNvPr id="136" name="Graphic 135" descr="Africa with solid fill">
          <a:extLst>
            <a:ext uri="{FF2B5EF4-FFF2-40B4-BE49-F238E27FC236}">
              <a16:creationId xmlns:a16="http://schemas.microsoft.com/office/drawing/2014/main" id="{B6CB2BA8-B99D-4242-B929-8D2304B6636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 uri="{96DAC541-7B7A-43D3-8B79-37D633B846F1}">
              <asvg:svgBlip xmlns:asvg="http://schemas.microsoft.com/office/drawing/2016/SVG/main" r:embed="rId52"/>
            </a:ext>
          </a:extLst>
        </a:blip>
        <a:stretch>
          <a:fillRect/>
        </a:stretch>
      </xdr:blipFill>
      <xdr:spPr>
        <a:xfrm>
          <a:off x="7545977" y="609600"/>
          <a:ext cx="505522" cy="501831"/>
        </a:xfrm>
        <a:prstGeom prst="rect">
          <a:avLst/>
        </a:prstGeom>
        <a:effectLst>
          <a:glow rad="101600">
            <a:schemeClr val="accent4">
              <a:satMod val="175000"/>
              <a:alpha val="40000"/>
            </a:schemeClr>
          </a:glow>
        </a:effectLst>
        <a:scene3d>
          <a:camera prst="perspectiveFront"/>
          <a:lightRig rig="threePt" dir="t"/>
        </a:scene3d>
      </xdr:spPr>
    </xdr:pic>
    <xdr:clientData/>
  </xdr:twoCellAnchor>
  <xdr:twoCellAnchor editAs="oneCell">
    <xdr:from>
      <xdr:col>9</xdr:col>
      <xdr:colOff>728255</xdr:colOff>
      <xdr:row>2</xdr:row>
      <xdr:rowOff>161027</xdr:rowOff>
    </xdr:from>
    <xdr:to>
      <xdr:col>10</xdr:col>
      <xdr:colOff>472441</xdr:colOff>
      <xdr:row>6</xdr:row>
      <xdr:rowOff>102326</xdr:rowOff>
    </xdr:to>
    <xdr:pic>
      <xdr:nvPicPr>
        <xdr:cNvPr id="138" name="Graphic 137" descr="Asia with solid fill">
          <a:extLst>
            <a:ext uri="{FF2B5EF4-FFF2-40B4-BE49-F238E27FC236}">
              <a16:creationId xmlns:a16="http://schemas.microsoft.com/office/drawing/2014/main" id="{E9E7CFDD-8A09-48E2-B34F-D09C5C9FFB81}"/>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 uri="{96DAC541-7B7A-43D3-8B79-37D633B846F1}">
              <asvg:svgBlip xmlns:asvg="http://schemas.microsoft.com/office/drawing/2016/SVG/main" r:embed="rId54"/>
            </a:ext>
          </a:extLst>
        </a:blip>
        <a:stretch>
          <a:fillRect/>
        </a:stretch>
      </xdr:blipFill>
      <xdr:spPr>
        <a:xfrm>
          <a:off x="8485415" y="526787"/>
          <a:ext cx="681446" cy="672819"/>
        </a:xfrm>
        <a:prstGeom prst="rect">
          <a:avLst/>
        </a:prstGeom>
        <a:effectLst>
          <a:glow rad="101600">
            <a:schemeClr val="accent4">
              <a:satMod val="175000"/>
              <a:alpha val="40000"/>
            </a:schemeClr>
          </a:glow>
        </a:effectLst>
      </xdr:spPr>
    </xdr:pic>
    <xdr:clientData/>
  </xdr:twoCellAnchor>
  <xdr:twoCellAnchor editAs="oneCell">
    <xdr:from>
      <xdr:col>10</xdr:col>
      <xdr:colOff>711926</xdr:colOff>
      <xdr:row>2</xdr:row>
      <xdr:rowOff>152640</xdr:rowOff>
    </xdr:from>
    <xdr:to>
      <xdr:col>11</xdr:col>
      <xdr:colOff>723900</xdr:colOff>
      <xdr:row>6</xdr:row>
      <xdr:rowOff>72934</xdr:rowOff>
    </xdr:to>
    <xdr:pic>
      <xdr:nvPicPr>
        <xdr:cNvPr id="140" name="Graphic 139" descr="Europe with solid fill">
          <a:extLst>
            <a:ext uri="{FF2B5EF4-FFF2-40B4-BE49-F238E27FC236}">
              <a16:creationId xmlns:a16="http://schemas.microsoft.com/office/drawing/2014/main" id="{A573F2FB-5C09-4FB6-AFD2-A592D6F4D4A1}"/>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 uri="{96DAC541-7B7A-43D3-8B79-37D633B846F1}">
              <asvg:svgBlip xmlns:asvg="http://schemas.microsoft.com/office/drawing/2016/SVG/main" r:embed="rId56"/>
            </a:ext>
          </a:extLst>
        </a:blip>
        <a:stretch>
          <a:fillRect/>
        </a:stretch>
      </xdr:blipFill>
      <xdr:spPr>
        <a:xfrm>
          <a:off x="9406346" y="518400"/>
          <a:ext cx="804454" cy="651814"/>
        </a:xfrm>
        <a:prstGeom prst="rect">
          <a:avLst/>
        </a:prstGeom>
        <a:effectLst>
          <a:glow rad="101600">
            <a:schemeClr val="accent4">
              <a:satMod val="175000"/>
              <a:alpha val="40000"/>
            </a:schemeClr>
          </a:glow>
        </a:effectLst>
      </xdr:spPr>
    </xdr:pic>
    <xdr:clientData/>
  </xdr:twoCellAnchor>
  <xdr:twoCellAnchor editAs="oneCell">
    <xdr:from>
      <xdr:col>12</xdr:col>
      <xdr:colOff>340722</xdr:colOff>
      <xdr:row>2</xdr:row>
      <xdr:rowOff>129540</xdr:rowOff>
    </xdr:from>
    <xdr:to>
      <xdr:col>13</xdr:col>
      <xdr:colOff>318951</xdr:colOff>
      <xdr:row>6</xdr:row>
      <xdr:rowOff>140426</xdr:rowOff>
    </xdr:to>
    <xdr:pic>
      <xdr:nvPicPr>
        <xdr:cNvPr id="142" name="Graphic 141" descr="North America with solid fill">
          <a:extLst>
            <a:ext uri="{FF2B5EF4-FFF2-40B4-BE49-F238E27FC236}">
              <a16:creationId xmlns:a16="http://schemas.microsoft.com/office/drawing/2014/main" id="{6ACD6251-842C-44ED-AD8C-B6368AC73471}"/>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 uri="{96DAC541-7B7A-43D3-8B79-37D633B846F1}">
              <asvg:svgBlip xmlns:asvg="http://schemas.microsoft.com/office/drawing/2016/SVG/main" r:embed="rId58"/>
            </a:ext>
          </a:extLst>
        </a:blip>
        <a:stretch>
          <a:fillRect/>
        </a:stretch>
      </xdr:blipFill>
      <xdr:spPr>
        <a:xfrm>
          <a:off x="10559142" y="495300"/>
          <a:ext cx="747849" cy="742406"/>
        </a:xfrm>
        <a:prstGeom prst="rect">
          <a:avLst/>
        </a:prstGeom>
        <a:effectLst>
          <a:glow rad="101600">
            <a:schemeClr val="accent4">
              <a:satMod val="175000"/>
              <a:alpha val="40000"/>
            </a:schemeClr>
          </a:glow>
        </a:effectLst>
      </xdr:spPr>
    </xdr:pic>
    <xdr:clientData/>
  </xdr:twoCellAnchor>
  <xdr:twoCellAnchor editAs="oneCell">
    <xdr:from>
      <xdr:col>13</xdr:col>
      <xdr:colOff>732609</xdr:colOff>
      <xdr:row>3</xdr:row>
      <xdr:rowOff>57646</xdr:rowOff>
    </xdr:from>
    <xdr:to>
      <xdr:col>14</xdr:col>
      <xdr:colOff>487680</xdr:colOff>
      <xdr:row>6</xdr:row>
      <xdr:rowOff>40275</xdr:rowOff>
    </xdr:to>
    <xdr:pic>
      <xdr:nvPicPr>
        <xdr:cNvPr id="144" name="Graphic 143" descr="South America with solid fill">
          <a:extLst>
            <a:ext uri="{FF2B5EF4-FFF2-40B4-BE49-F238E27FC236}">
              <a16:creationId xmlns:a16="http://schemas.microsoft.com/office/drawing/2014/main" id="{35AE77C4-6A59-45CF-91B3-E95518E43DA2}"/>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 uri="{96DAC541-7B7A-43D3-8B79-37D633B846F1}">
              <asvg:svgBlip xmlns:asvg="http://schemas.microsoft.com/office/drawing/2016/SVG/main" r:embed="rId60"/>
            </a:ext>
          </a:extLst>
        </a:blip>
        <a:stretch>
          <a:fillRect/>
        </a:stretch>
      </xdr:blipFill>
      <xdr:spPr>
        <a:xfrm>
          <a:off x="11720649" y="606286"/>
          <a:ext cx="539931" cy="531269"/>
        </a:xfrm>
        <a:prstGeom prst="rect">
          <a:avLst/>
        </a:prstGeom>
        <a:effectLst>
          <a:glow rad="101600">
            <a:schemeClr val="accent4">
              <a:satMod val="175000"/>
              <a:alpha val="40000"/>
            </a:schemeClr>
          </a:glow>
        </a:effectLst>
      </xdr:spPr>
    </xdr:pic>
    <xdr:clientData/>
  </xdr:twoCellAnchor>
  <xdr:twoCellAnchor editAs="oneCell">
    <xdr:from>
      <xdr:col>1</xdr:col>
      <xdr:colOff>707574</xdr:colOff>
      <xdr:row>3</xdr:row>
      <xdr:rowOff>163286</xdr:rowOff>
    </xdr:from>
    <xdr:to>
      <xdr:col>2</xdr:col>
      <xdr:colOff>239488</xdr:colOff>
      <xdr:row>6</xdr:row>
      <xdr:rowOff>43542</xdr:rowOff>
    </xdr:to>
    <xdr:pic>
      <xdr:nvPicPr>
        <xdr:cNvPr id="146" name="Graphic 145" descr="Money with solid fill">
          <a:extLst>
            <a:ext uri="{FF2B5EF4-FFF2-40B4-BE49-F238E27FC236}">
              <a16:creationId xmlns:a16="http://schemas.microsoft.com/office/drawing/2014/main" id="{FB4EE754-C319-43CC-8ED2-143383A2FDC6}"/>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 uri="{96DAC541-7B7A-43D3-8B79-37D633B846F1}">
              <asvg:svgBlip xmlns:asvg="http://schemas.microsoft.com/office/drawing/2016/SVG/main" r:embed="rId62"/>
            </a:ext>
          </a:extLst>
        </a:blip>
        <a:stretch>
          <a:fillRect/>
        </a:stretch>
      </xdr:blipFill>
      <xdr:spPr>
        <a:xfrm>
          <a:off x="1524003" y="718457"/>
          <a:ext cx="435428" cy="435428"/>
        </a:xfrm>
        <a:prstGeom prst="rect">
          <a:avLst/>
        </a:prstGeom>
      </xdr:spPr>
    </xdr:pic>
    <xdr:clientData/>
  </xdr:twoCellAnchor>
  <xdr:twoCellAnchor editAs="oneCell">
    <xdr:from>
      <xdr:col>0</xdr:col>
      <xdr:colOff>0</xdr:colOff>
      <xdr:row>0</xdr:row>
      <xdr:rowOff>174171</xdr:rowOff>
    </xdr:from>
    <xdr:to>
      <xdr:col>0</xdr:col>
      <xdr:colOff>402772</xdr:colOff>
      <xdr:row>3</xdr:row>
      <xdr:rowOff>21772</xdr:rowOff>
    </xdr:to>
    <xdr:pic>
      <xdr:nvPicPr>
        <xdr:cNvPr id="148" name="Graphic 147" descr="Dollar with solid fill">
          <a:extLst>
            <a:ext uri="{FF2B5EF4-FFF2-40B4-BE49-F238E27FC236}">
              <a16:creationId xmlns:a16="http://schemas.microsoft.com/office/drawing/2014/main" id="{833B54AC-756F-414C-BE16-803428D1DE69}"/>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 uri="{96DAC541-7B7A-43D3-8B79-37D633B846F1}">
              <asvg:svgBlip xmlns:asvg="http://schemas.microsoft.com/office/drawing/2016/SVG/main" r:embed="rId64"/>
            </a:ext>
          </a:extLst>
        </a:blip>
        <a:stretch>
          <a:fillRect/>
        </a:stretch>
      </xdr:blipFill>
      <xdr:spPr>
        <a:xfrm>
          <a:off x="0" y="174171"/>
          <a:ext cx="402772" cy="402772"/>
        </a:xfrm>
        <a:prstGeom prst="rect">
          <a:avLst/>
        </a:prstGeom>
      </xdr:spPr>
    </xdr:pic>
    <xdr:clientData/>
  </xdr:twoCellAnchor>
  <xdr:twoCellAnchor editAs="oneCell">
    <xdr:from>
      <xdr:col>2</xdr:col>
      <xdr:colOff>359227</xdr:colOff>
      <xdr:row>0</xdr:row>
      <xdr:rowOff>141513</xdr:rowOff>
    </xdr:from>
    <xdr:to>
      <xdr:col>2</xdr:col>
      <xdr:colOff>794657</xdr:colOff>
      <xdr:row>3</xdr:row>
      <xdr:rowOff>21772</xdr:rowOff>
    </xdr:to>
    <xdr:pic>
      <xdr:nvPicPr>
        <xdr:cNvPr id="150" name="Graphic 149" descr="Flying Money outline">
          <a:extLst>
            <a:ext uri="{FF2B5EF4-FFF2-40B4-BE49-F238E27FC236}">
              <a16:creationId xmlns:a16="http://schemas.microsoft.com/office/drawing/2014/main" id="{1EEC904F-378B-45CD-9134-29D8098BF6F4}"/>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 uri="{96DAC541-7B7A-43D3-8B79-37D633B846F1}">
              <asvg:svgBlip xmlns:asvg="http://schemas.microsoft.com/office/drawing/2016/SVG/main" r:embed="rId66"/>
            </a:ext>
          </a:extLst>
        </a:blip>
        <a:stretch>
          <a:fillRect/>
        </a:stretch>
      </xdr:blipFill>
      <xdr:spPr>
        <a:xfrm>
          <a:off x="2079170" y="141513"/>
          <a:ext cx="435430" cy="435430"/>
        </a:xfrm>
        <a:prstGeom prst="rect">
          <a:avLst/>
        </a:prstGeom>
      </xdr:spPr>
    </xdr:pic>
    <xdr:clientData/>
  </xdr:twoCellAnchor>
  <xdr:twoCellAnchor editAs="oneCell">
    <xdr:from>
      <xdr:col>0</xdr:col>
      <xdr:colOff>304799</xdr:colOff>
      <xdr:row>3</xdr:row>
      <xdr:rowOff>152398</xdr:rowOff>
    </xdr:from>
    <xdr:to>
      <xdr:col>0</xdr:col>
      <xdr:colOff>805542</xdr:colOff>
      <xdr:row>6</xdr:row>
      <xdr:rowOff>97969</xdr:rowOff>
    </xdr:to>
    <xdr:pic>
      <xdr:nvPicPr>
        <xdr:cNvPr id="152" name="Graphic 151" descr="City with solid fill">
          <a:extLst>
            <a:ext uri="{FF2B5EF4-FFF2-40B4-BE49-F238E27FC236}">
              <a16:creationId xmlns:a16="http://schemas.microsoft.com/office/drawing/2014/main" id="{D8A7B8AA-51CF-4151-8025-CFAD3F1A6F35}"/>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 uri="{96DAC541-7B7A-43D3-8B79-37D633B846F1}">
              <asvg:svgBlip xmlns:asvg="http://schemas.microsoft.com/office/drawing/2016/SVG/main" r:embed="rId68"/>
            </a:ext>
          </a:extLst>
        </a:blip>
        <a:stretch>
          <a:fillRect/>
        </a:stretch>
      </xdr:blipFill>
      <xdr:spPr>
        <a:xfrm>
          <a:off x="304799" y="707569"/>
          <a:ext cx="500743" cy="500743"/>
        </a:xfrm>
        <a:prstGeom prst="rect">
          <a:avLst/>
        </a:prstGeom>
      </xdr:spPr>
    </xdr:pic>
    <xdr:clientData/>
  </xdr:twoCellAnchor>
  <xdr:twoCellAnchor editAs="oneCell">
    <xdr:from>
      <xdr:col>6</xdr:col>
      <xdr:colOff>413656</xdr:colOff>
      <xdr:row>4</xdr:row>
      <xdr:rowOff>10884</xdr:rowOff>
    </xdr:from>
    <xdr:to>
      <xdr:col>6</xdr:col>
      <xdr:colOff>838199</xdr:colOff>
      <xdr:row>6</xdr:row>
      <xdr:rowOff>65313</xdr:rowOff>
    </xdr:to>
    <xdr:pic>
      <xdr:nvPicPr>
        <xdr:cNvPr id="154" name="Graphic 153" descr="User with solid fill">
          <a:extLst>
            <a:ext uri="{FF2B5EF4-FFF2-40B4-BE49-F238E27FC236}">
              <a16:creationId xmlns:a16="http://schemas.microsoft.com/office/drawing/2014/main" id="{A455836B-04CA-4B7F-9848-CF5007781F67}"/>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 uri="{96DAC541-7B7A-43D3-8B79-37D633B846F1}">
              <asvg:svgBlip xmlns:asvg="http://schemas.microsoft.com/office/drawing/2016/SVG/main" r:embed="rId70"/>
            </a:ext>
          </a:extLst>
        </a:blip>
        <a:stretch>
          <a:fillRect/>
        </a:stretch>
      </xdr:blipFill>
      <xdr:spPr>
        <a:xfrm>
          <a:off x="5410199" y="751113"/>
          <a:ext cx="424543" cy="424543"/>
        </a:xfrm>
        <a:prstGeom prst="rect">
          <a:avLst/>
        </a:prstGeom>
      </xdr:spPr>
    </xdr:pic>
    <xdr:clientData/>
  </xdr:twoCellAnchor>
  <xdr:twoCellAnchor editAs="oneCell">
    <xdr:from>
      <xdr:col>7</xdr:col>
      <xdr:colOff>762000</xdr:colOff>
      <xdr:row>3</xdr:row>
      <xdr:rowOff>163284</xdr:rowOff>
    </xdr:from>
    <xdr:to>
      <xdr:col>8</xdr:col>
      <xdr:colOff>304801</xdr:colOff>
      <xdr:row>6</xdr:row>
      <xdr:rowOff>54427</xdr:rowOff>
    </xdr:to>
    <xdr:pic>
      <xdr:nvPicPr>
        <xdr:cNvPr id="156" name="Graphic 155" descr="Bar graph with upward trend with solid fill">
          <a:extLst>
            <a:ext uri="{FF2B5EF4-FFF2-40B4-BE49-F238E27FC236}">
              <a16:creationId xmlns:a16="http://schemas.microsoft.com/office/drawing/2014/main" id="{F2082BB3-FC32-4230-AAB9-13964639CFA3}"/>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 uri="{96DAC541-7B7A-43D3-8B79-37D633B846F1}">
              <asvg:svgBlip xmlns:asvg="http://schemas.microsoft.com/office/drawing/2016/SVG/main" r:embed="rId72"/>
            </a:ext>
          </a:extLst>
        </a:blip>
        <a:stretch>
          <a:fillRect/>
        </a:stretch>
      </xdr:blipFill>
      <xdr:spPr>
        <a:xfrm>
          <a:off x="6607629" y="718455"/>
          <a:ext cx="446315" cy="446315"/>
        </a:xfrm>
        <a:prstGeom prst="rect">
          <a:avLst/>
        </a:prstGeom>
      </xdr:spPr>
    </xdr:pic>
    <xdr:clientData/>
  </xdr:twoCellAnchor>
  <xdr:twoCellAnchor editAs="oneCell">
    <xdr:from>
      <xdr:col>8</xdr:col>
      <xdr:colOff>54428</xdr:colOff>
      <xdr:row>0</xdr:row>
      <xdr:rowOff>97971</xdr:rowOff>
    </xdr:from>
    <xdr:to>
      <xdr:col>8</xdr:col>
      <xdr:colOff>576942</xdr:colOff>
      <xdr:row>3</xdr:row>
      <xdr:rowOff>65314</xdr:rowOff>
    </xdr:to>
    <xdr:pic>
      <xdr:nvPicPr>
        <xdr:cNvPr id="158" name="Graphic 157" descr="Yuan outline">
          <a:extLst>
            <a:ext uri="{FF2B5EF4-FFF2-40B4-BE49-F238E27FC236}">
              <a16:creationId xmlns:a16="http://schemas.microsoft.com/office/drawing/2014/main" id="{AA1D2FB8-7258-4D04-A0EB-B95EB8616C5F}"/>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 uri="{96DAC541-7B7A-43D3-8B79-37D633B846F1}">
              <asvg:svgBlip xmlns:asvg="http://schemas.microsoft.com/office/drawing/2016/SVG/main" r:embed="rId74"/>
            </a:ext>
          </a:extLst>
        </a:blip>
        <a:stretch>
          <a:fillRect/>
        </a:stretch>
      </xdr:blipFill>
      <xdr:spPr>
        <a:xfrm>
          <a:off x="6803571" y="97971"/>
          <a:ext cx="522514" cy="522514"/>
        </a:xfrm>
        <a:prstGeom prst="rect">
          <a:avLst/>
        </a:prstGeom>
      </xdr:spPr>
    </xdr:pic>
    <xdr:clientData/>
  </xdr:twoCellAnchor>
  <xdr:twoCellAnchor editAs="oneCell">
    <xdr:from>
      <xdr:col>3</xdr:col>
      <xdr:colOff>642257</xdr:colOff>
      <xdr:row>3</xdr:row>
      <xdr:rowOff>76200</xdr:rowOff>
    </xdr:from>
    <xdr:to>
      <xdr:col>4</xdr:col>
      <xdr:colOff>478971</xdr:colOff>
      <xdr:row>6</xdr:row>
      <xdr:rowOff>108856</xdr:rowOff>
    </xdr:to>
    <xdr:pic>
      <xdr:nvPicPr>
        <xdr:cNvPr id="160" name="Graphic 159" descr="Piggy Bank with solid fill">
          <a:extLst>
            <a:ext uri="{FF2B5EF4-FFF2-40B4-BE49-F238E27FC236}">
              <a16:creationId xmlns:a16="http://schemas.microsoft.com/office/drawing/2014/main" id="{C5823677-E765-44D2-96F1-729C9CA62764}"/>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 uri="{96DAC541-7B7A-43D3-8B79-37D633B846F1}">
              <asvg:svgBlip xmlns:asvg="http://schemas.microsoft.com/office/drawing/2016/SVG/main" r:embed="rId76"/>
            </a:ext>
          </a:extLst>
        </a:blip>
        <a:stretch>
          <a:fillRect/>
        </a:stretch>
      </xdr:blipFill>
      <xdr:spPr>
        <a:xfrm>
          <a:off x="3211286" y="631371"/>
          <a:ext cx="587828" cy="587828"/>
        </a:xfrm>
        <a:prstGeom prst="rect">
          <a:avLst/>
        </a:prstGeom>
      </xdr:spPr>
    </xdr:pic>
    <xdr:clientData/>
  </xdr:twoCellAnchor>
  <xdr:twoCellAnchor editAs="oneCell">
    <xdr:from>
      <xdr:col>6</xdr:col>
      <xdr:colOff>598715</xdr:colOff>
      <xdr:row>0</xdr:row>
      <xdr:rowOff>76200</xdr:rowOff>
    </xdr:from>
    <xdr:to>
      <xdr:col>7</xdr:col>
      <xdr:colOff>228601</xdr:colOff>
      <xdr:row>3</xdr:row>
      <xdr:rowOff>1</xdr:rowOff>
    </xdr:to>
    <xdr:pic>
      <xdr:nvPicPr>
        <xdr:cNvPr id="162" name="Graphic 161" descr="Coins with solid fill">
          <a:extLst>
            <a:ext uri="{FF2B5EF4-FFF2-40B4-BE49-F238E27FC236}">
              <a16:creationId xmlns:a16="http://schemas.microsoft.com/office/drawing/2014/main" id="{C7711933-D97A-4B29-9908-29133BBC1070}"/>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 uri="{96DAC541-7B7A-43D3-8B79-37D633B846F1}">
              <asvg:svgBlip xmlns:asvg="http://schemas.microsoft.com/office/drawing/2016/SVG/main" r:embed="rId78"/>
            </a:ext>
          </a:extLst>
        </a:blip>
        <a:stretch>
          <a:fillRect/>
        </a:stretch>
      </xdr:blipFill>
      <xdr:spPr>
        <a:xfrm>
          <a:off x="5595258" y="76200"/>
          <a:ext cx="478972" cy="478972"/>
        </a:xfrm>
        <a:prstGeom prst="rect">
          <a:avLst/>
        </a:prstGeom>
      </xdr:spPr>
    </xdr:pic>
    <xdr:clientData/>
  </xdr:twoCellAnchor>
  <xdr:twoCellAnchor editAs="oneCell">
    <xdr:from>
      <xdr:col>5</xdr:col>
      <xdr:colOff>163285</xdr:colOff>
      <xdr:row>0</xdr:row>
      <xdr:rowOff>97972</xdr:rowOff>
    </xdr:from>
    <xdr:to>
      <xdr:col>5</xdr:col>
      <xdr:colOff>598714</xdr:colOff>
      <xdr:row>2</xdr:row>
      <xdr:rowOff>163287</xdr:rowOff>
    </xdr:to>
    <xdr:pic>
      <xdr:nvPicPr>
        <xdr:cNvPr id="164" name="Graphic 163" descr="User outline">
          <a:extLst>
            <a:ext uri="{FF2B5EF4-FFF2-40B4-BE49-F238E27FC236}">
              <a16:creationId xmlns:a16="http://schemas.microsoft.com/office/drawing/2014/main" id="{C4E1C418-1A31-4297-8B73-36CBA8D28562}"/>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 uri="{96DAC541-7B7A-43D3-8B79-37D633B846F1}">
              <asvg:svgBlip xmlns:asvg="http://schemas.microsoft.com/office/drawing/2016/SVG/main" r:embed="rId80"/>
            </a:ext>
          </a:extLst>
        </a:blip>
        <a:stretch>
          <a:fillRect/>
        </a:stretch>
      </xdr:blipFill>
      <xdr:spPr>
        <a:xfrm>
          <a:off x="4310742" y="97972"/>
          <a:ext cx="435429" cy="435429"/>
        </a:xfrm>
        <a:prstGeom prst="rect">
          <a:avLst/>
        </a:prstGeom>
      </xdr:spPr>
    </xdr:pic>
    <xdr:clientData/>
  </xdr:twoCellAnchor>
  <xdr:twoCellAnchor editAs="oneCell">
    <xdr:from>
      <xdr:col>5</xdr:col>
      <xdr:colOff>261258</xdr:colOff>
      <xdr:row>3</xdr:row>
      <xdr:rowOff>130629</xdr:rowOff>
    </xdr:from>
    <xdr:to>
      <xdr:col>5</xdr:col>
      <xdr:colOff>751116</xdr:colOff>
      <xdr:row>6</xdr:row>
      <xdr:rowOff>65315</xdr:rowOff>
    </xdr:to>
    <xdr:pic>
      <xdr:nvPicPr>
        <xdr:cNvPr id="166" name="Graphic 165" descr="Money outline">
          <a:extLst>
            <a:ext uri="{FF2B5EF4-FFF2-40B4-BE49-F238E27FC236}">
              <a16:creationId xmlns:a16="http://schemas.microsoft.com/office/drawing/2014/main" id="{BAF93399-0F3D-4E7B-AC49-3932664A692D}"/>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 uri="{96DAC541-7B7A-43D3-8B79-37D633B846F1}">
              <asvg:svgBlip xmlns:asvg="http://schemas.microsoft.com/office/drawing/2016/SVG/main" r:embed="rId82"/>
            </a:ext>
          </a:extLst>
        </a:blip>
        <a:stretch>
          <a:fillRect/>
        </a:stretch>
      </xdr:blipFill>
      <xdr:spPr>
        <a:xfrm>
          <a:off x="4408715" y="685800"/>
          <a:ext cx="489858" cy="489858"/>
        </a:xfrm>
        <a:prstGeom prst="rect">
          <a:avLst/>
        </a:prstGeom>
      </xdr:spPr>
    </xdr:pic>
    <xdr:clientData/>
  </xdr:twoCellAnchor>
  <xdr:twoCellAnchor editAs="oneCell">
    <xdr:from>
      <xdr:col>5</xdr:col>
      <xdr:colOff>337456</xdr:colOff>
      <xdr:row>93</xdr:row>
      <xdr:rowOff>54427</xdr:rowOff>
    </xdr:from>
    <xdr:to>
      <xdr:col>6</xdr:col>
      <xdr:colOff>97971</xdr:colOff>
      <xdr:row>96</xdr:row>
      <xdr:rowOff>108857</xdr:rowOff>
    </xdr:to>
    <xdr:pic>
      <xdr:nvPicPr>
        <xdr:cNvPr id="168" name="Graphic 167" descr="Hockey Stick Curve Graph with solid fill">
          <a:extLst>
            <a:ext uri="{FF2B5EF4-FFF2-40B4-BE49-F238E27FC236}">
              <a16:creationId xmlns:a16="http://schemas.microsoft.com/office/drawing/2014/main" id="{05C710D3-21D6-47CA-9FF2-089D90619CAA}"/>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 uri="{96DAC541-7B7A-43D3-8B79-37D633B846F1}">
              <asvg:svgBlip xmlns:asvg="http://schemas.microsoft.com/office/drawing/2016/SVG/main" r:embed="rId84"/>
            </a:ext>
          </a:extLst>
        </a:blip>
        <a:stretch>
          <a:fillRect/>
        </a:stretch>
      </xdr:blipFill>
      <xdr:spPr>
        <a:xfrm>
          <a:off x="4484913" y="18766970"/>
          <a:ext cx="609601" cy="609601"/>
        </a:xfrm>
        <a:prstGeom prst="rect">
          <a:avLst/>
        </a:prstGeom>
      </xdr:spPr>
    </xdr:pic>
    <xdr:clientData/>
  </xdr:twoCellAnchor>
  <xdr:twoCellAnchor editAs="oneCell">
    <xdr:from>
      <xdr:col>4</xdr:col>
      <xdr:colOff>457200</xdr:colOff>
      <xdr:row>95</xdr:row>
      <xdr:rowOff>10886</xdr:rowOff>
    </xdr:from>
    <xdr:to>
      <xdr:col>5</xdr:col>
      <xdr:colOff>130629</xdr:colOff>
      <xdr:row>97</xdr:row>
      <xdr:rowOff>141515</xdr:rowOff>
    </xdr:to>
    <xdr:pic>
      <xdr:nvPicPr>
        <xdr:cNvPr id="170" name="Graphic 169" descr="Pie chart with solid fill">
          <a:extLst>
            <a:ext uri="{FF2B5EF4-FFF2-40B4-BE49-F238E27FC236}">
              <a16:creationId xmlns:a16="http://schemas.microsoft.com/office/drawing/2014/main" id="{B5B2F512-A8C0-4F72-9480-FBF8D8E9B317}"/>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 uri="{96DAC541-7B7A-43D3-8B79-37D633B846F1}">
              <asvg:svgBlip xmlns:asvg="http://schemas.microsoft.com/office/drawing/2016/SVG/main" r:embed="rId86"/>
            </a:ext>
          </a:extLst>
        </a:blip>
        <a:stretch>
          <a:fillRect/>
        </a:stretch>
      </xdr:blipFill>
      <xdr:spPr>
        <a:xfrm>
          <a:off x="3777343" y="19093543"/>
          <a:ext cx="500743" cy="500743"/>
        </a:xfrm>
        <a:prstGeom prst="rect">
          <a:avLst/>
        </a:prstGeom>
      </xdr:spPr>
    </xdr:pic>
    <xdr:clientData/>
  </xdr:twoCellAnchor>
  <xdr:twoCellAnchor editAs="oneCell">
    <xdr:from>
      <xdr:col>8</xdr:col>
      <xdr:colOff>925286</xdr:colOff>
      <xdr:row>83</xdr:row>
      <xdr:rowOff>163288</xdr:rowOff>
    </xdr:from>
    <xdr:to>
      <xdr:col>9</xdr:col>
      <xdr:colOff>272142</xdr:colOff>
      <xdr:row>85</xdr:row>
      <xdr:rowOff>163287</xdr:rowOff>
    </xdr:to>
    <xdr:pic>
      <xdr:nvPicPr>
        <xdr:cNvPr id="172" name="Graphic 171" descr="Scatterplot with solid fill">
          <a:extLst>
            <a:ext uri="{FF2B5EF4-FFF2-40B4-BE49-F238E27FC236}">
              <a16:creationId xmlns:a16="http://schemas.microsoft.com/office/drawing/2014/main" id="{89887D50-88B1-40A7-936A-52F2DC4AB57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 uri="{96DAC541-7B7A-43D3-8B79-37D633B846F1}">
              <asvg:svgBlip xmlns:asvg="http://schemas.microsoft.com/office/drawing/2016/SVG/main" r:embed="rId88"/>
            </a:ext>
          </a:extLst>
        </a:blip>
        <a:stretch>
          <a:fillRect/>
        </a:stretch>
      </xdr:blipFill>
      <xdr:spPr>
        <a:xfrm>
          <a:off x="7674429" y="16851088"/>
          <a:ext cx="370113" cy="370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17</xdr:col>
      <xdr:colOff>504010</xdr:colOff>
      <xdr:row>6</xdr:row>
      <xdr:rowOff>76200</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D6C15DC7-4EE7-4676-9BA9-C7F9A0C58B4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551420" y="54864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598170</xdr:colOff>
      <xdr:row>8</xdr:row>
      <xdr:rowOff>72390</xdr:rowOff>
    </xdr:from>
    <xdr:to>
      <xdr:col>9</xdr:col>
      <xdr:colOff>422910</xdr:colOff>
      <xdr:row>11</xdr:row>
      <xdr:rowOff>57150</xdr:rowOff>
    </xdr:to>
    <xdr:sp macro="" textlink="">
      <xdr:nvSpPr>
        <xdr:cNvPr id="4" name="Isosceles Triangle 3">
          <a:extLst>
            <a:ext uri="{FF2B5EF4-FFF2-40B4-BE49-F238E27FC236}">
              <a16:creationId xmlns:a16="http://schemas.microsoft.com/office/drawing/2014/main" id="{9DA55624-44CF-4BDB-92B3-B95EB81AC6D9}"/>
            </a:ext>
          </a:extLst>
        </xdr:cNvPr>
        <xdr:cNvSpPr/>
      </xdr:nvSpPr>
      <xdr:spPr>
        <a:xfrm rot="16200000">
          <a:off x="6880860" y="1584960"/>
          <a:ext cx="533400" cy="434340"/>
        </a:xfrm>
        <a:prstGeom prst="triangle">
          <a:avLst/>
        </a:prstGeom>
        <a:solidFill>
          <a:srgbClr val="FF0000"/>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400051</xdr:colOff>
      <xdr:row>8</xdr:row>
      <xdr:rowOff>140971</xdr:rowOff>
    </xdr:from>
    <xdr:to>
      <xdr:col>13</xdr:col>
      <xdr:colOff>224791</xdr:colOff>
      <xdr:row>11</xdr:row>
      <xdr:rowOff>125731</xdr:rowOff>
    </xdr:to>
    <xdr:sp macro="" textlink="">
      <xdr:nvSpPr>
        <xdr:cNvPr id="7" name="Isosceles Triangle 6">
          <a:extLst>
            <a:ext uri="{FF2B5EF4-FFF2-40B4-BE49-F238E27FC236}">
              <a16:creationId xmlns:a16="http://schemas.microsoft.com/office/drawing/2014/main" id="{37646068-F3C8-4E28-B0E8-1F1BEEED6509}"/>
            </a:ext>
          </a:extLst>
        </xdr:cNvPr>
        <xdr:cNvSpPr/>
      </xdr:nvSpPr>
      <xdr:spPr>
        <a:xfrm rot="5400000">
          <a:off x="9121141" y="1653541"/>
          <a:ext cx="533400" cy="434340"/>
        </a:xfrm>
        <a:prstGeom prst="triangle">
          <a:avLst/>
        </a:prstGeom>
        <a:solidFill>
          <a:srgbClr val="00B050"/>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76200</xdr:colOff>
      <xdr:row>12</xdr:row>
      <xdr:rowOff>102870</xdr:rowOff>
    </xdr:from>
    <xdr:to>
      <xdr:col>14</xdr:col>
      <xdr:colOff>91440</xdr:colOff>
      <xdr:row>27</xdr:row>
      <xdr:rowOff>102870</xdr:rowOff>
    </xdr:to>
    <xdr:graphicFrame macro="">
      <xdr:nvGraphicFramePr>
        <xdr:cNvPr id="9" name="Chart 8">
          <a:extLst>
            <a:ext uri="{FF2B5EF4-FFF2-40B4-BE49-F238E27FC236}">
              <a16:creationId xmlns:a16="http://schemas.microsoft.com/office/drawing/2014/main" id="{C92594CB-04F3-4EF3-A23D-B06A05ED9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12</xdr:col>
      <xdr:colOff>296283</xdr:colOff>
      <xdr:row>11</xdr:row>
      <xdr:rowOff>43479</xdr:rowOff>
    </xdr:to>
    <xdr:sp macro="" textlink="">
      <xdr:nvSpPr>
        <xdr:cNvPr id="10" name="AutoShape 12">
          <a:extLst>
            <a:ext uri="{FF2B5EF4-FFF2-40B4-BE49-F238E27FC236}">
              <a16:creationId xmlns:a16="http://schemas.microsoft.com/office/drawing/2014/main" id="{2AA74780-5AC0-41EC-BC8B-939145E688DB}"/>
            </a:ext>
          </a:extLst>
        </xdr:cNvPr>
        <xdr:cNvSpPr>
          <a:spLocks noChangeArrowheads="1"/>
        </xdr:cNvSpPr>
      </xdr:nvSpPr>
      <xdr:spPr bwMode="auto">
        <a:xfrm>
          <a:off x="7551420" y="1645920"/>
          <a:ext cx="1515483" cy="409239"/>
        </a:xfrm>
        <a:prstGeom prst="leftArrow">
          <a:avLst>
            <a:gd name="adj1" fmla="val 47056"/>
            <a:gd name="adj2" fmla="val 0"/>
          </a:avLst>
        </a:prstGeom>
        <a:solidFill>
          <a:schemeClr val="bg1">
            <a:lumMod val="85000"/>
          </a:schemeClr>
        </a:solidFill>
        <a:ln>
          <a:noFill/>
        </a:ln>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586740</xdr:colOff>
      <xdr:row>28</xdr:row>
      <xdr:rowOff>76200</xdr:rowOff>
    </xdr:from>
    <xdr:to>
      <xdr:col>20</xdr:col>
      <xdr:colOff>468086</xdr:colOff>
      <xdr:row>49</xdr:row>
      <xdr:rowOff>155666</xdr:rowOff>
    </xdr:to>
    <xdr:graphicFrame macro="">
      <xdr:nvGraphicFramePr>
        <xdr:cNvPr id="3" name="Chart 2">
          <a:extLst>
            <a:ext uri="{FF2B5EF4-FFF2-40B4-BE49-F238E27FC236}">
              <a16:creationId xmlns:a16="http://schemas.microsoft.com/office/drawing/2014/main" id="{81B83513-C521-4203-B5C9-6D54E278C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608510</xdr:colOff>
      <xdr:row>7</xdr:row>
      <xdr:rowOff>0</xdr:rowOff>
    </xdr:from>
    <xdr:to>
      <xdr:col>28</xdr:col>
      <xdr:colOff>289560</xdr:colOff>
      <xdr:row>10</xdr:row>
      <xdr:rowOff>76200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215B58C-7C99-4424-94AA-4E378C1D47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78990" y="128016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20</xdr:col>
      <xdr:colOff>203201</xdr:colOff>
      <xdr:row>8</xdr:row>
      <xdr:rowOff>150584</xdr:rowOff>
    </xdr:from>
    <xdr:to>
      <xdr:col>30</xdr:col>
      <xdr:colOff>186871</xdr:colOff>
      <xdr:row>32</xdr:row>
      <xdr:rowOff>63499</xdr:rowOff>
    </xdr:to>
    <xdr:graphicFrame macro="">
      <xdr:nvGraphicFramePr>
        <xdr:cNvPr id="2" name="Chart 1">
          <a:extLst>
            <a:ext uri="{FF2B5EF4-FFF2-40B4-BE49-F238E27FC236}">
              <a16:creationId xmlns:a16="http://schemas.microsoft.com/office/drawing/2014/main" id="{884E83C1-A762-4EBB-8F8F-D2148E860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0</xdr:colOff>
      <xdr:row>2</xdr:row>
      <xdr:rowOff>0</xdr:rowOff>
    </xdr:from>
    <xdr:to>
      <xdr:col>29</xdr:col>
      <xdr:colOff>504010</xdr:colOff>
      <xdr:row>5</xdr:row>
      <xdr:rowOff>76200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3F8B4473-FD75-4793-8901-B2A095D6954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6527780" y="36576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13</xdr:col>
      <xdr:colOff>504010</xdr:colOff>
      <xdr:row>5</xdr:row>
      <xdr:rowOff>76200</xdr:rowOff>
    </xdr:to>
    <mc:AlternateContent xmlns:mc="http://schemas.openxmlformats.org/markup-compatibility/2006" xmlns:a14="http://schemas.microsoft.com/office/drawing/2010/main">
      <mc:Choice Requires="a14">
        <xdr:graphicFrame macro="">
          <xdr:nvGraphicFramePr>
            <xdr:cNvPr id="3" name="Region 4">
              <a:extLst>
                <a:ext uri="{FF2B5EF4-FFF2-40B4-BE49-F238E27FC236}">
                  <a16:creationId xmlns:a16="http://schemas.microsoft.com/office/drawing/2014/main" id="{0954059B-A335-49E9-962C-48CDB853F93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4312920" y="36576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449580</xdr:colOff>
      <xdr:row>6</xdr:row>
      <xdr:rowOff>163830</xdr:rowOff>
    </xdr:from>
    <xdr:to>
      <xdr:col>14</xdr:col>
      <xdr:colOff>144780</xdr:colOff>
      <xdr:row>21</xdr:row>
      <xdr:rowOff>163830</xdr:rowOff>
    </xdr:to>
    <xdr:graphicFrame macro="">
      <xdr:nvGraphicFramePr>
        <xdr:cNvPr id="5" name="Chart 4">
          <a:extLst>
            <a:ext uri="{FF2B5EF4-FFF2-40B4-BE49-F238E27FC236}">
              <a16:creationId xmlns:a16="http://schemas.microsoft.com/office/drawing/2014/main" id="{48D10432-5D0D-4838-B689-7C5C9BA8F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350520</xdr:colOff>
      <xdr:row>7</xdr:row>
      <xdr:rowOff>175260</xdr:rowOff>
    </xdr:from>
    <xdr:to>
      <xdr:col>14</xdr:col>
      <xdr:colOff>244930</xdr:colOff>
      <xdr:row>11</xdr:row>
      <xdr:rowOff>68580</xdr:rowOff>
    </xdr:to>
    <mc:AlternateContent xmlns:mc="http://schemas.openxmlformats.org/markup-compatibility/2006" xmlns:a14="http://schemas.microsoft.com/office/drawing/2010/main">
      <mc:Choice Requires="a14">
        <xdr:graphicFrame macro="">
          <xdr:nvGraphicFramePr>
            <xdr:cNvPr id="3" name="Region 8">
              <a:extLst>
                <a:ext uri="{FF2B5EF4-FFF2-40B4-BE49-F238E27FC236}">
                  <a16:creationId xmlns:a16="http://schemas.microsoft.com/office/drawing/2014/main" id="{3CAF4C97-D378-4DF6-A982-3FCA2351E144}"/>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4617720" y="145542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167640</xdr:colOff>
      <xdr:row>24</xdr:row>
      <xdr:rowOff>15240</xdr:rowOff>
    </xdr:from>
    <xdr:to>
      <xdr:col>15</xdr:col>
      <xdr:colOff>464820</xdr:colOff>
      <xdr:row>38</xdr:row>
      <xdr:rowOff>179070</xdr:rowOff>
    </xdr:to>
    <xdr:graphicFrame macro="">
      <xdr:nvGraphicFramePr>
        <xdr:cNvPr id="4" name="Chart 3">
          <a:extLst>
            <a:ext uri="{FF2B5EF4-FFF2-40B4-BE49-F238E27FC236}">
              <a16:creationId xmlns:a16="http://schemas.microsoft.com/office/drawing/2014/main" id="{048309C0-7221-43B4-9F5A-497A9785B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15</xdr:col>
      <xdr:colOff>123010</xdr:colOff>
      <xdr:row>6</xdr:row>
      <xdr:rowOff>76200</xdr:rowOff>
    </xdr:to>
    <mc:AlternateContent xmlns:mc="http://schemas.openxmlformats.org/markup-compatibility/2006" xmlns:a14="http://schemas.microsoft.com/office/drawing/2010/main">
      <mc:Choice Requires="a14">
        <xdr:graphicFrame macro="">
          <xdr:nvGraphicFramePr>
            <xdr:cNvPr id="3" name="Region 7">
              <a:extLst>
                <a:ext uri="{FF2B5EF4-FFF2-40B4-BE49-F238E27FC236}">
                  <a16:creationId xmlns:a16="http://schemas.microsoft.com/office/drawing/2014/main" id="{1728A1DD-A7E4-46FF-A6D7-D94BC6C3B216}"/>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5471160" y="54864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365760</xdr:colOff>
      <xdr:row>9</xdr:row>
      <xdr:rowOff>87630</xdr:rowOff>
    </xdr:from>
    <xdr:to>
      <xdr:col>15</xdr:col>
      <xdr:colOff>289560</xdr:colOff>
      <xdr:row>24</xdr:row>
      <xdr:rowOff>87630</xdr:rowOff>
    </xdr:to>
    <xdr:graphicFrame macro="">
      <xdr:nvGraphicFramePr>
        <xdr:cNvPr id="4" name="Chart 3">
          <a:extLst>
            <a:ext uri="{FF2B5EF4-FFF2-40B4-BE49-F238E27FC236}">
              <a16:creationId xmlns:a16="http://schemas.microsoft.com/office/drawing/2014/main" id="{DD402F0B-16D0-44BA-B6B1-55EFF71A6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1432560</xdr:colOff>
      <xdr:row>13</xdr:row>
      <xdr:rowOff>160020</xdr:rowOff>
    </xdr:from>
    <xdr:to>
      <xdr:col>5</xdr:col>
      <xdr:colOff>1052650</xdr:colOff>
      <xdr:row>17</xdr:row>
      <xdr:rowOff>53340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65692B6E-908E-4124-B404-D8B36C604C2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5631180" y="253746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541020</xdr:colOff>
      <xdr:row>8</xdr:row>
      <xdr:rowOff>53340</xdr:rowOff>
    </xdr:from>
    <xdr:to>
      <xdr:col>14</xdr:col>
      <xdr:colOff>435430</xdr:colOff>
      <xdr:row>11</xdr:row>
      <xdr:rowOff>129540</xdr:rowOff>
    </xdr:to>
    <mc:AlternateContent xmlns:mc="http://schemas.openxmlformats.org/markup-compatibility/2006" xmlns:a14="http://schemas.microsoft.com/office/drawing/2010/main">
      <mc:Choice Requires="a14">
        <xdr:graphicFrame macro="">
          <xdr:nvGraphicFramePr>
            <xdr:cNvPr id="2" name="Region 5">
              <a:extLst>
                <a:ext uri="{FF2B5EF4-FFF2-40B4-BE49-F238E27FC236}">
                  <a16:creationId xmlns:a16="http://schemas.microsoft.com/office/drawing/2014/main" id="{1C18E4EE-D395-45E3-A787-F836E280D46C}"/>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4587240" y="1516380"/>
              <a:ext cx="477121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34290</xdr:rowOff>
    </xdr:from>
    <xdr:to>
      <xdr:col>6</xdr:col>
      <xdr:colOff>525780</xdr:colOff>
      <xdr:row>27</xdr:row>
      <xdr:rowOff>34290</xdr:rowOff>
    </xdr:to>
    <xdr:graphicFrame macro="">
      <xdr:nvGraphicFramePr>
        <xdr:cNvPr id="3" name="Chart 2">
          <a:extLst>
            <a:ext uri="{FF2B5EF4-FFF2-40B4-BE49-F238E27FC236}">
              <a16:creationId xmlns:a16="http://schemas.microsoft.com/office/drawing/2014/main" id="{EB444137-4060-46B1-94A3-FEC194A37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18</xdr:row>
      <xdr:rowOff>175260</xdr:rowOff>
    </xdr:from>
    <xdr:to>
      <xdr:col>4</xdr:col>
      <xdr:colOff>76200</xdr:colOff>
      <xdr:row>22</xdr:row>
      <xdr:rowOff>99060</xdr:rowOff>
    </xdr:to>
    <xdr:sp macro="" textlink="C4">
      <xdr:nvSpPr>
        <xdr:cNvPr id="4" name="TextBox 3">
          <a:extLst>
            <a:ext uri="{FF2B5EF4-FFF2-40B4-BE49-F238E27FC236}">
              <a16:creationId xmlns:a16="http://schemas.microsoft.com/office/drawing/2014/main" id="{7976052C-3EB3-456C-9475-1666D70D33DA}"/>
            </a:ext>
          </a:extLst>
        </xdr:cNvPr>
        <xdr:cNvSpPr txBox="1"/>
      </xdr:nvSpPr>
      <xdr:spPr>
        <a:xfrm>
          <a:off x="1767840" y="3467100"/>
          <a:ext cx="113538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B7282A-A7BA-442F-96BD-2EFFF0BC6146}" type="TxLink">
            <a:rPr lang="en-US" sz="4000" b="0" i="0" u="none" strike="noStrike">
              <a:solidFill>
                <a:srgbClr val="000000"/>
              </a:solidFill>
              <a:latin typeface="Calibri"/>
              <a:cs typeface="Calibri"/>
            </a:rPr>
            <a:pPr/>
            <a:t>83%</a:t>
          </a:fld>
          <a:endParaRPr lang="en-IN" sz="4000"/>
        </a:p>
      </xdr:txBody>
    </xdr:sp>
    <xdr:clientData/>
  </xdr:twoCellAnchor>
  <xdr:twoCellAnchor>
    <xdr:from>
      <xdr:col>3</xdr:col>
      <xdr:colOff>297180</xdr:colOff>
      <xdr:row>12</xdr:row>
      <xdr:rowOff>80010</xdr:rowOff>
    </xdr:from>
    <xdr:to>
      <xdr:col>10</xdr:col>
      <xdr:colOff>510540</xdr:colOff>
      <xdr:row>27</xdr:row>
      <xdr:rowOff>80010</xdr:rowOff>
    </xdr:to>
    <xdr:graphicFrame macro="">
      <xdr:nvGraphicFramePr>
        <xdr:cNvPr id="5" name="Chart 4">
          <a:extLst>
            <a:ext uri="{FF2B5EF4-FFF2-40B4-BE49-F238E27FC236}">
              <a16:creationId xmlns:a16="http://schemas.microsoft.com/office/drawing/2014/main" id="{C197AF00-1169-4569-8558-B88F3B8D6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18</xdr:row>
      <xdr:rowOff>167640</xdr:rowOff>
    </xdr:from>
    <xdr:to>
      <xdr:col>8</xdr:col>
      <xdr:colOff>45720</xdr:colOff>
      <xdr:row>22</xdr:row>
      <xdr:rowOff>137160</xdr:rowOff>
    </xdr:to>
    <xdr:sp macro="" textlink="C5">
      <xdr:nvSpPr>
        <xdr:cNvPr id="6" name="TextBox 5">
          <a:extLst>
            <a:ext uri="{FF2B5EF4-FFF2-40B4-BE49-F238E27FC236}">
              <a16:creationId xmlns:a16="http://schemas.microsoft.com/office/drawing/2014/main" id="{FADD5F53-CB4D-43CA-A2C2-CD994BFCA455}"/>
            </a:ext>
          </a:extLst>
        </xdr:cNvPr>
        <xdr:cNvSpPr txBox="1"/>
      </xdr:nvSpPr>
      <xdr:spPr>
        <a:xfrm>
          <a:off x="4221480" y="3459480"/>
          <a:ext cx="10896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30E03B-D0BF-407D-9C6A-524C1EEB0B13}" type="TxLink">
            <a:rPr lang="en-US" sz="4000" b="0" i="0" u="none" strike="noStrike">
              <a:solidFill>
                <a:srgbClr val="000000"/>
              </a:solidFill>
              <a:latin typeface="Calibri"/>
              <a:cs typeface="Calibri"/>
            </a:rPr>
            <a:pPr/>
            <a:t>97%</a:t>
          </a:fld>
          <a:endParaRPr lang="en-IN" sz="4000"/>
        </a:p>
      </xdr:txBody>
    </xdr:sp>
    <xdr:clientData/>
  </xdr:twoCellAnchor>
  <xdr:twoCellAnchor>
    <xdr:from>
      <xdr:col>7</xdr:col>
      <xdr:colOff>198120</xdr:colOff>
      <xdr:row>12</xdr:row>
      <xdr:rowOff>38100</xdr:rowOff>
    </xdr:from>
    <xdr:to>
      <xdr:col>14</xdr:col>
      <xdr:colOff>502920</xdr:colOff>
      <xdr:row>27</xdr:row>
      <xdr:rowOff>38100</xdr:rowOff>
    </xdr:to>
    <xdr:graphicFrame macro="">
      <xdr:nvGraphicFramePr>
        <xdr:cNvPr id="8" name="Chart 7">
          <a:extLst>
            <a:ext uri="{FF2B5EF4-FFF2-40B4-BE49-F238E27FC236}">
              <a16:creationId xmlns:a16="http://schemas.microsoft.com/office/drawing/2014/main" id="{A20FAF5C-13E9-43D5-84E0-611EF146C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220980</xdr:colOff>
      <xdr:row>18</xdr:row>
      <xdr:rowOff>160020</xdr:rowOff>
    </xdr:from>
    <xdr:to>
      <xdr:col>12</xdr:col>
      <xdr:colOff>91440</xdr:colOff>
      <xdr:row>22</xdr:row>
      <xdr:rowOff>129540</xdr:rowOff>
    </xdr:to>
    <xdr:sp macro="" textlink="C6">
      <xdr:nvSpPr>
        <xdr:cNvPr id="10" name="TextBox 9">
          <a:extLst>
            <a:ext uri="{FF2B5EF4-FFF2-40B4-BE49-F238E27FC236}">
              <a16:creationId xmlns:a16="http://schemas.microsoft.com/office/drawing/2014/main" id="{AD7F4576-0F69-4D1B-81DD-BD8C6FD29B27}"/>
            </a:ext>
          </a:extLst>
        </xdr:cNvPr>
        <xdr:cNvSpPr txBox="1"/>
      </xdr:nvSpPr>
      <xdr:spPr>
        <a:xfrm>
          <a:off x="6705600" y="3451860"/>
          <a:ext cx="10896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458D17-B845-40FE-832A-9E37B48A48D4}" type="TxLink">
            <a:rPr lang="en-US" sz="4000" b="0" i="0" u="none" strike="noStrike">
              <a:solidFill>
                <a:srgbClr val="000000"/>
              </a:solidFill>
              <a:latin typeface="Calibri"/>
              <a:cs typeface="Calibri"/>
            </a:rPr>
            <a:pPr/>
            <a:t>86%</a:t>
          </a:fld>
          <a:endParaRPr lang="en-IN" sz="4000"/>
        </a:p>
      </xdr:txBody>
    </xdr:sp>
    <xdr:clientData/>
  </xdr:twoCellAnchor>
  <xdr:twoCellAnchor>
    <xdr:from>
      <xdr:col>0</xdr:col>
      <xdr:colOff>0</xdr:colOff>
      <xdr:row>26</xdr:row>
      <xdr:rowOff>45720</xdr:rowOff>
    </xdr:from>
    <xdr:to>
      <xdr:col>6</xdr:col>
      <xdr:colOff>525780</xdr:colOff>
      <xdr:row>41</xdr:row>
      <xdr:rowOff>45720</xdr:rowOff>
    </xdr:to>
    <xdr:graphicFrame macro="">
      <xdr:nvGraphicFramePr>
        <xdr:cNvPr id="13" name="Chart 12">
          <a:extLst>
            <a:ext uri="{FF2B5EF4-FFF2-40B4-BE49-F238E27FC236}">
              <a16:creationId xmlns:a16="http://schemas.microsoft.com/office/drawing/2014/main" id="{5ABC5CD1-9614-4F62-94C5-84809A3C6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327660</xdr:colOff>
      <xdr:row>26</xdr:row>
      <xdr:rowOff>60960</xdr:rowOff>
    </xdr:from>
    <xdr:to>
      <xdr:col>10</xdr:col>
      <xdr:colOff>541020</xdr:colOff>
      <xdr:row>41</xdr:row>
      <xdr:rowOff>60960</xdr:rowOff>
    </xdr:to>
    <xdr:graphicFrame macro="">
      <xdr:nvGraphicFramePr>
        <xdr:cNvPr id="15" name="Chart 14">
          <a:extLst>
            <a:ext uri="{FF2B5EF4-FFF2-40B4-BE49-F238E27FC236}">
              <a16:creationId xmlns:a16="http://schemas.microsoft.com/office/drawing/2014/main" id="{F9CA1C04-CDB5-457F-8916-B592BA3FD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175260</xdr:colOff>
      <xdr:row>26</xdr:row>
      <xdr:rowOff>76200</xdr:rowOff>
    </xdr:from>
    <xdr:to>
      <xdr:col>14</xdr:col>
      <xdr:colOff>480060</xdr:colOff>
      <xdr:row>41</xdr:row>
      <xdr:rowOff>76200</xdr:rowOff>
    </xdr:to>
    <xdr:graphicFrame macro="">
      <xdr:nvGraphicFramePr>
        <xdr:cNvPr id="19" name="Chart 18">
          <a:extLst>
            <a:ext uri="{FF2B5EF4-FFF2-40B4-BE49-F238E27FC236}">
              <a16:creationId xmlns:a16="http://schemas.microsoft.com/office/drawing/2014/main" id="{FCCCBB5B-E385-47C4-A368-66C64FC4E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373380</xdr:colOff>
      <xdr:row>32</xdr:row>
      <xdr:rowOff>68580</xdr:rowOff>
    </xdr:from>
    <xdr:to>
      <xdr:col>4</xdr:col>
      <xdr:colOff>106680</xdr:colOff>
      <xdr:row>36</xdr:row>
      <xdr:rowOff>38100</xdr:rowOff>
    </xdr:to>
    <xdr:sp macro="" textlink="C7">
      <xdr:nvSpPr>
        <xdr:cNvPr id="21" name="TextBox 20">
          <a:extLst>
            <a:ext uri="{FF2B5EF4-FFF2-40B4-BE49-F238E27FC236}">
              <a16:creationId xmlns:a16="http://schemas.microsoft.com/office/drawing/2014/main" id="{ADA2EFE3-7FBD-45CC-BF21-88300F147D5B}"/>
            </a:ext>
          </a:extLst>
        </xdr:cNvPr>
        <xdr:cNvSpPr txBox="1"/>
      </xdr:nvSpPr>
      <xdr:spPr>
        <a:xfrm>
          <a:off x="1844040" y="5920740"/>
          <a:ext cx="10896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AD6051-AE28-48AF-82B7-6FB343353362}" type="TxLink">
            <a:rPr lang="en-US" sz="4000" b="0" i="0" u="none" strike="noStrike">
              <a:solidFill>
                <a:srgbClr val="000000"/>
              </a:solidFill>
              <a:latin typeface="Calibri"/>
              <a:cs typeface="Calibri"/>
            </a:rPr>
            <a:pPr/>
            <a:t>85%</a:t>
          </a:fld>
          <a:endParaRPr lang="en-IN" sz="4000"/>
        </a:p>
      </xdr:txBody>
    </xdr:sp>
    <xdr:clientData/>
  </xdr:twoCellAnchor>
  <xdr:twoCellAnchor>
    <xdr:from>
      <xdr:col>6</xdr:col>
      <xdr:colOff>236220</xdr:colOff>
      <xdr:row>32</xdr:row>
      <xdr:rowOff>121920</xdr:rowOff>
    </xdr:from>
    <xdr:to>
      <xdr:col>8</xdr:col>
      <xdr:colOff>106680</xdr:colOff>
      <xdr:row>36</xdr:row>
      <xdr:rowOff>91440</xdr:rowOff>
    </xdr:to>
    <xdr:sp macro="" textlink="C8">
      <xdr:nvSpPr>
        <xdr:cNvPr id="23" name="TextBox 22">
          <a:extLst>
            <a:ext uri="{FF2B5EF4-FFF2-40B4-BE49-F238E27FC236}">
              <a16:creationId xmlns:a16="http://schemas.microsoft.com/office/drawing/2014/main" id="{8A2E1C0A-20E3-48E1-9CC0-1625248E7617}"/>
            </a:ext>
          </a:extLst>
        </xdr:cNvPr>
        <xdr:cNvSpPr txBox="1"/>
      </xdr:nvSpPr>
      <xdr:spPr>
        <a:xfrm>
          <a:off x="4282440" y="5974080"/>
          <a:ext cx="10896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5FCE0B-CA6F-4DA1-B6E3-47641923F191}" type="TxLink">
            <a:rPr lang="en-US" sz="4000" b="0" i="0" u="none" strike="noStrike">
              <a:solidFill>
                <a:srgbClr val="000000"/>
              </a:solidFill>
              <a:latin typeface="Calibri"/>
              <a:cs typeface="Calibri"/>
            </a:rPr>
            <a:pPr/>
            <a:t>86%</a:t>
          </a:fld>
          <a:endParaRPr lang="en-IN" sz="4000"/>
        </a:p>
      </xdr:txBody>
    </xdr:sp>
    <xdr:clientData/>
  </xdr:twoCellAnchor>
  <xdr:twoCellAnchor>
    <xdr:from>
      <xdr:col>10</xdr:col>
      <xdr:colOff>162090</xdr:colOff>
      <xdr:row>32</xdr:row>
      <xdr:rowOff>134902</xdr:rowOff>
    </xdr:from>
    <xdr:to>
      <xdr:col>12</xdr:col>
      <xdr:colOff>34432</xdr:colOff>
      <xdr:row>36</xdr:row>
      <xdr:rowOff>104422</xdr:rowOff>
    </xdr:to>
    <xdr:sp macro="" textlink="C9">
      <xdr:nvSpPr>
        <xdr:cNvPr id="24" name="TextBox 23">
          <a:extLst>
            <a:ext uri="{FF2B5EF4-FFF2-40B4-BE49-F238E27FC236}">
              <a16:creationId xmlns:a16="http://schemas.microsoft.com/office/drawing/2014/main" id="{24704EA2-7783-44E5-817C-5E1DAB7783E3}"/>
            </a:ext>
          </a:extLst>
        </xdr:cNvPr>
        <xdr:cNvSpPr txBox="1"/>
      </xdr:nvSpPr>
      <xdr:spPr>
        <a:xfrm>
          <a:off x="6646710" y="5987062"/>
          <a:ext cx="1091542"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0664A1-679C-4068-B93D-DD3C814381FC}" type="TxLink">
            <a:rPr lang="en-US" sz="4000" b="0" i="0" u="none" strike="noStrike">
              <a:solidFill>
                <a:srgbClr val="000000"/>
              </a:solidFill>
              <a:latin typeface="Calibri"/>
              <a:cs typeface="Calibri"/>
            </a:rPr>
            <a:pPr/>
            <a:t>90%</a:t>
          </a:fld>
          <a:endParaRPr lang="en-IN" sz="40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0625002" createdVersion="5" refreshedVersion="6" minRefreshableVersion="3" recordCount="0" supportSubquery="1" supportAdvancedDrill="1" xr:uid="{25C48744-EB89-4B2A-8D9E-A48FF32F6A5E}">
  <cacheSource type="external" connectionId="1"/>
  <cacheFields count="15">
    <cacheField name="[Expense].[Region].[Region]" caption="Region" numFmtId="0" hierarchy="15" level="1">
      <sharedItems count="1">
        <s v="NthAmerica"/>
      </sharedItems>
    </cacheField>
    <cacheField name="[Expense].[Year].[Year]" caption="Year" numFmtId="0" hierarchy="14" level="1">
      <sharedItems count="6">
        <s v="2014-15"/>
        <s v="2015-16"/>
        <s v="2016-17"/>
        <s v="2017-18"/>
        <s v="2018-19"/>
        <s v="2019-20"/>
      </sharedItems>
    </cacheField>
    <cacheField name="[Measures].[Sum of Jul]" caption="Sum of Jul" numFmtId="0" hierarchy="92" level="32767"/>
    <cacheField name="[Measures].[Sum of Aug]" caption="Sum of Aug" numFmtId="0" hierarchy="93" level="32767"/>
    <cacheField name="[Measures].[Sum of Sep]" caption="Sum of Sep" numFmtId="0" hierarchy="94" level="32767"/>
    <cacheField name="[Measures].[Sum of Oct]" caption="Sum of Oct" numFmtId="0" hierarchy="95" level="32767"/>
    <cacheField name="[Measures].[Sum of Nov]" caption="Sum of Nov" numFmtId="0" hierarchy="96" level="32767"/>
    <cacheField name="[Measures].[Sum of Dec]" caption="Sum of Dec" numFmtId="0" hierarchy="97" level="32767"/>
    <cacheField name="[Measures].[Sum of Jan]" caption="Sum of Jan" numFmtId="0" hierarchy="98" level="32767"/>
    <cacheField name="[Measures].[Sum of Feb]" caption="Sum of Feb" numFmtId="0" hierarchy="99" level="32767"/>
    <cacheField name="[Measures].[Sum of Mar]" caption="Sum of Mar" numFmtId="0" hierarchy="100" level="32767"/>
    <cacheField name="[Measures].[Sum of Apr]" caption="Sum of Apr" numFmtId="0" hierarchy="101" level="32767"/>
    <cacheField name="[Measures].[Sum of May]" caption="Sum of May" numFmtId="0" hierarchy="102" level="32767"/>
    <cacheField name="[Measures].[Sum of Jun]" caption="Sum of Jun" numFmtId="0" hierarchy="10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14"/>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2" memberValueDatatype="130" unbalanced="0">
      <fieldsUsage count="2">
        <fieldUsage x="-1"/>
        <fieldUsage x="1"/>
      </fieldsUsage>
    </cacheHierarchy>
    <cacheHierarchy uniqueName="[Expense].[Region]" caption="Region" attribute="1" defaultMemberUniqueName="[Expense].[Region].[All]" allUniqueName="[Expense].[Region].[All]" dimensionUniqueName="[Expense]" displayFolder="" count="2" memberValueDatatype="130" unbalanced="0">
      <fieldsUsage count="2">
        <fieldUsage x="-1"/>
        <fieldUsage x="0"/>
      </fieldsUsage>
    </cacheHierarchy>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oneField="1" hidden="1">
      <fieldsUsage count="1">
        <fieldUsage x="13"/>
      </fieldsUsage>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5254629" createdVersion="5" refreshedVersion="6" minRefreshableVersion="3" recordCount="0" supportSubquery="1" supportAdvancedDrill="1" xr:uid="{CE807DD5-B04F-4C96-A552-A5B80109186B}">
  <cacheSource type="external" connectionId="1"/>
  <cacheFields count="4">
    <cacheField name="[Sales].[Year].[Year]" caption="Year" numFmtId="0" hierarchy="62" level="1">
      <sharedItems count="2">
        <s v="2018-19"/>
        <s v="2019-20"/>
      </sharedItems>
    </cacheField>
    <cacheField name="[Sales].[Region].[Region]" caption="Region" numFmtId="0" hierarchy="73" level="1">
      <sharedItems count="1">
        <s v="NthAmerica"/>
      </sharedItems>
    </cacheField>
    <cacheField name="[Measures].[Sum of Sales]" caption="Sum of Sales" numFmtId="0" hierarchy="117"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3"/>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fieldsUsage count="2">
        <fieldUsage x="-1"/>
        <fieldUsage x="1"/>
      </fieldsUsage>
    </cacheHierarchy>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5717591" createdVersion="5" refreshedVersion="6" minRefreshableVersion="3" recordCount="0" supportSubquery="1" supportAdvancedDrill="1" xr:uid="{2EF0C50D-2CB5-4094-AEDD-E907B16D0715}">
  <cacheSource type="external" connectionId="1"/>
  <cacheFields count="4">
    <cacheField name="[Sales].[Year].[Year]" caption="Year" numFmtId="0" hierarchy="62" level="1">
      <sharedItems count="2">
        <s v="2018-19"/>
        <s v="2019-20"/>
      </sharedItems>
    </cacheField>
    <cacheField name="[Sales].[Month].[Month]" caption="Month" numFmtId="0" hierarchy="63" level="1">
      <sharedItems count="12">
        <s v="Apr"/>
        <s v="Aug"/>
        <s v="Dec"/>
        <s v="Feb"/>
        <s v="Jan"/>
        <s v="Jul"/>
        <s v="Jun"/>
        <s v="Mar"/>
        <s v="May"/>
        <s v="Nov"/>
        <s v="Oct"/>
        <s v="Sep"/>
      </sharedItems>
    </cacheField>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3"/>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2"/>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6180553" createdVersion="5" refreshedVersion="6" minRefreshableVersion="3" recordCount="0" supportSubquery="1" supportAdvancedDrill="1" xr:uid="{05E5956A-E62C-454E-850F-990DDDB7F929}">
  <cacheSource type="external" connectionId="1"/>
  <cacheFields count="7">
    <cacheField name="[Risks].[Dept].[Dept]" caption="Dept" numFmtId="0" hierarchy="56" level="1">
      <sharedItems count="6">
        <s v="Cmodies"/>
        <s v="Corporate"/>
        <s v="Equity"/>
        <s v="FOREX"/>
        <s v="Insurance"/>
        <s v="Invtment"/>
      </sharedItems>
    </cacheField>
    <cacheField name="[Measures].[Sum of 2015-16]" caption="Sum of 2015-16" numFmtId="0" hierarchy="125" level="32767"/>
    <cacheField name="[Measures].[Sum of 2016-17]" caption="Sum of 2016-17" numFmtId="0" hierarchy="126" level="32767"/>
    <cacheField name="[Measures].[Sum of 2017-18]" caption="Sum of 2017-18" numFmtId="0" hierarchy="127" level="32767"/>
    <cacheField name="[Measures].[Sum of 2018-19]" caption="Sum of 2018-19" numFmtId="0" hierarchy="128" level="32767"/>
    <cacheField name="[Measures].[Sum of 2019-20]" caption="Sum of 2019-20" numFmtId="0" hierarchy="129"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6"/>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2" memberValueDatatype="130" unbalanced="0">
      <fieldsUsage count="2">
        <fieldUsage x="-1"/>
        <fieldUsage x="0"/>
      </fieldsUsage>
    </cacheHierarchy>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oneField="1" hidden="1">
      <fieldsUsage count="1">
        <fieldUsage x="3"/>
      </fieldsUsage>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oneField="1" hidden="1">
      <fieldsUsage count="1">
        <fieldUsage x="4"/>
      </fieldsUsage>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oneField="1" hidden="1">
      <fieldsUsage count="1">
        <fieldUsage x="5"/>
      </fieldsUsage>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6527776" createdVersion="5" refreshedVersion="6" minRefreshableVersion="3" recordCount="0" supportSubquery="1" supportAdvancedDrill="1" xr:uid="{876D7460-240A-43AA-A391-5048AD0157F4}">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Cmodies"/>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6874999" createdVersion="5" refreshedVersion="6" minRefreshableVersion="3" recordCount="0" supportSubquery="1" supportAdvancedDrill="1" xr:uid="{53ABE647-D7EF-446A-86B0-5F03737ED218}">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Corporate"/>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7337961" createdVersion="5" refreshedVersion="6" minRefreshableVersion="3" recordCount="0" supportSubquery="1" supportAdvancedDrill="1" xr:uid="{0483D015-8861-4801-B805-F4A39B14997F}">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Equity"/>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8032408" createdVersion="5" refreshedVersion="6" minRefreshableVersion="3" recordCount="0" supportSubquery="1" supportAdvancedDrill="1" xr:uid="{0A1DA469-5A38-493F-BF99-EA03FB58F250}">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FOREX"/>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8726854" createdVersion="5" refreshedVersion="6" minRefreshableVersion="3" recordCount="0" supportSubquery="1" supportAdvancedDrill="1" xr:uid="{5F931921-CAD8-46E7-886F-68BD45AAAC6A}">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Insurance"/>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9421293" createdVersion="5" refreshedVersion="6" minRefreshableVersion="3" recordCount="0" supportSubquery="1" supportAdvancedDrill="1" xr:uid="{4341D3A4-3631-4CDF-8D37-FE193F4BA549}">
  <cacheSource type="external" connectionId="1"/>
  <cacheFields count="6">
    <cacheField name="[Sales].[Year].[Year]" caption="Year" numFmtId="0" hierarchy="62" level="1">
      <sharedItems count="1">
        <s v="2019-20"/>
      </sharedItems>
    </cacheField>
    <cacheField name="[Sales].[Month].[Month]" caption="Month" numFmtId="0" hierarchy="63" level="1">
      <sharedItems count="12">
        <s v="Apr"/>
        <s v="Aug"/>
        <s v="Dec"/>
        <s v="Feb"/>
        <s v="Jan"/>
        <s v="Jul"/>
        <s v="Jun"/>
        <s v="Mar"/>
        <s v="May"/>
        <s v="Nov"/>
        <s v="Oct"/>
        <s v="Sep"/>
      </sharedItems>
    </cacheField>
    <cacheField name="[Sales].[Dept].[Dept]" caption="Dept" numFmtId="0" hierarchy="71" level="1">
      <sharedItems count="1">
        <s v="Invtment"/>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5"/>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2"/>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4"/>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70.578288657409" createdVersion="3" refreshedVersion="6" minRefreshableVersion="3" recordCount="0" supportSubquery="1" supportAdvancedDrill="1" xr:uid="{F5870F05-A0DB-4C70-AF65-52FCC9C3833E}">
  <cacheSource type="external" connectionId="1">
    <extLst>
      <ext xmlns:x14="http://schemas.microsoft.com/office/spreadsheetml/2009/9/main" uri="{F057638F-6D5F-4e77-A914-E7F072B9BCA8}">
        <x14:sourceConnection name="ThisWorkbookDataModel"/>
      </ext>
    </extLst>
  </cacheSource>
  <cacheFields count="0"/>
  <cacheHierarchies count="125">
    <cacheHierarchy uniqueName="[Community].[Region]" caption="Region" attribute="1" defaultMemberUniqueName="[Community].[Region].[All]" allUniqueName="[Community].[Region].[All]" dimensionUniqueName="[Community]" displayFolder="" count="2" memberValueDatatype="130" unbalanced="0"/>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1916932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1319442" createdVersion="5" refreshedVersion="6" minRefreshableVersion="3" recordCount="0" supportSubquery="1" supportAdvancedDrill="1" xr:uid="{34F693A3-0050-4EA5-A974-F442BA076CAE}">
  <cacheSource type="external" connectionId="1"/>
  <cacheFields count="15">
    <cacheField name="[Revenue].[Region].[Region]" caption="Region" numFmtId="0" hierarchy="40" level="1">
      <sharedItems count="1">
        <s v="NthAmerica"/>
      </sharedItems>
    </cacheField>
    <cacheField name="[Measures].[Sum of Jul 2]" caption="Sum of Jul 2" numFmtId="0" hierarchy="104" level="32767"/>
    <cacheField name="[Measures].[Sum of Aug 2]" caption="Sum of Aug 2" numFmtId="0" hierarchy="105" level="32767"/>
    <cacheField name="[Measures].[Sum of Sep 2]" caption="Sum of Sep 2" numFmtId="0" hierarchy="106" level="32767"/>
    <cacheField name="[Measures].[Sum of Oct 2]" caption="Sum of Oct 2" numFmtId="0" hierarchy="107" level="32767"/>
    <cacheField name="[Measures].[Sum of Nov 2]" caption="Sum of Nov 2" numFmtId="0" hierarchy="108" level="32767"/>
    <cacheField name="[Measures].[Sum of Dec 2]" caption="Sum of Dec 2" numFmtId="0" hierarchy="109" level="32767"/>
    <cacheField name="[Measures].[Sum of Jan 2]" caption="Sum of Jan 2" numFmtId="0" hierarchy="110" level="32767"/>
    <cacheField name="[Measures].[Sum of Feb 2]" caption="Sum of Feb 2" numFmtId="0" hierarchy="111" level="32767"/>
    <cacheField name="[Measures].[Sum of Mar 2]" caption="Sum of Mar 2" numFmtId="0" hierarchy="112" level="32767"/>
    <cacheField name="[Measures].[Sum of Apr 2]" caption="Sum of Apr 2" numFmtId="0" hierarchy="113" level="32767"/>
    <cacheField name="[Measures].[Sum of May 2]" caption="Sum of May 2" numFmtId="0" hierarchy="114" level="32767"/>
    <cacheField name="[Measures].[Sum of Jun 2]" caption="Sum of Jun 2" numFmtId="0" hierarchy="115" level="32767"/>
    <cacheField name="[Revenue].[Year].[Year]" caption="Year" numFmtId="0" hierarchy="39" level="1">
      <sharedItems count="6">
        <s v="2014-15"/>
        <s v="2015-16"/>
        <s v="2016-17"/>
        <s v="2017-18"/>
        <s v="2018-19"/>
        <s v="2019-20"/>
      </sharedItems>
    </cacheField>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14"/>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2" memberValueDatatype="130" unbalanced="0">
      <fieldsUsage count="2">
        <fieldUsage x="-1"/>
        <fieldUsage x="13"/>
      </fieldsUsage>
    </cacheHierarchy>
    <cacheHierarchy uniqueName="[Revenue].[Region]" caption="Region" attribute="1" defaultMemberUniqueName="[Revenue].[Region].[All]" allUniqueName="[Revenue].[Region].[All]" dimensionUniqueName="[Revenue]" displayFolder="" count="2" memberValueDatatype="130" unbalanced="0">
      <fieldsUsage count="2">
        <fieldUsage x="-1"/>
        <fieldUsage x="0"/>
      </fieldsUsage>
    </cacheHierarchy>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1782411" createdVersion="5" refreshedVersion="6" minRefreshableVersion="3" recordCount="0" supportSubquery="1" supportAdvancedDrill="1" xr:uid="{982AE446-E72B-48D1-902A-49CB8E085200}">
  <cacheSource type="external" connectionId="1"/>
  <cacheFields count="4">
    <cacheField name="[Measures].[Sum of Sales]" caption="Sum of Sales" numFmtId="0" hierarchy="117" level="32767"/>
    <cacheField name="[Sales].[Year].[Year]" caption="Year" numFmtId="0" hierarchy="62" level="1">
      <sharedItems count="2">
        <s v="2018-19"/>
        <s v="2019-20"/>
      </sharedItems>
    </cacheField>
    <cacheField name="[Sales].[Sector].[Sector]" caption="Sector" numFmtId="0" hierarchy="70" level="1">
      <sharedItems count="8">
        <s v="Banking"/>
        <s v="Energy"/>
        <s v="Healthcare"/>
        <s v="Mining"/>
        <s v="Oil &amp; Gas"/>
        <s v="Retail"/>
        <s v="Technology"/>
        <s v="Telecom"/>
      </sharedItems>
    </cacheField>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3"/>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2" memberValueDatatype="130" unbalanced="0">
      <fieldsUsage count="2">
        <fieldUsage x="-1"/>
        <fieldUsage x="2"/>
      </fieldsUsage>
    </cacheHierarchy>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2129627" createdVersion="5" refreshedVersion="6" minRefreshableVersion="3" recordCount="0" supportSubquery="1" supportAdvancedDrill="1" xr:uid="{E27CBF55-DDC5-41B1-BF49-CBD4ACE7F4AD}">
  <cacheSource type="external" connectionId="1"/>
  <cacheFields count="4">
    <cacheField name="[Community].[Region].[Region]" caption="Region" numFmtId="0" level="1">
      <sharedItems count="5">
        <s v="NthAmerica"/>
        <s v="SthAmerica" u="1"/>
        <s v="Africa" u="1"/>
        <s v="Europe" u="1"/>
        <s v="AsiaPac" u="1"/>
      </sharedItems>
    </cacheField>
    <cacheField name="[Community].[Segment].[Segment]" caption="Segment" numFmtId="0" hierarchy="1" level="1">
      <sharedItems count="1">
        <s v="Community"/>
      </sharedItems>
    </cacheField>
    <cacheField name="[Community].[Desc].[Desc]" caption="Desc" numFmtId="0" hierarchy="3" level="1">
      <sharedItems count="5">
        <s v="Increase to homeless shelters and soup kitchens."/>
        <s v="Increase to aid in the production of clean water." u="1"/>
        <s v="Increase in funding to aid Agencies in the Region." u="1"/>
        <s v="Increase to help women in startup businesses." u="1"/>
        <s v="Increase in funding to the Grameen Bank." u="1"/>
      </sharedItems>
    </cacheField>
    <cacheField name="[Measures].[Sum of Change]" caption="Sum of Change" numFmtId="0" hierarchy="118" level="32767"/>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0"/>
      </fieldsUsage>
    </cacheHierarchy>
    <cacheHierarchy uniqueName="[Community].[Segment]" caption="Segment" attribute="1" defaultMemberUniqueName="[Community].[Segment].[All]" allUniqueName="[Community].[Segment].[All]" dimensionUniqueName="[Community]" displayFolder="" count="2" memberValueDatatype="130" unbalanced="0">
      <fieldsUsage count="2">
        <fieldUsage x="-1"/>
        <fieldUsage x="1"/>
      </fieldsUsage>
    </cacheHierarchy>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2" memberValueDatatype="130" unbalanced="0">
      <fieldsUsage count="2">
        <fieldUsage x="-1"/>
        <fieldUsage x="2"/>
      </fieldsUsage>
    </cacheHierarchy>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2708335" createdVersion="5" refreshedVersion="6" minRefreshableVersion="3" recordCount="0" supportSubquery="1" supportAdvancedDrill="1" xr:uid="{4D58C00A-1C03-4751-AF18-13D744045699}">
  <cacheSource type="external" connectionId="1"/>
  <cacheFields count="3">
    <cacheField name="[Expense].[Year].[Year]" caption="Year" numFmtId="0" hierarchy="14" level="1">
      <sharedItems count="6">
        <s v="2014-15"/>
        <s v="2015-16"/>
        <s v="2016-17"/>
        <s v="2017-18"/>
        <s v="2018-19"/>
        <s v="2019-20"/>
      </sharedItems>
    </cacheField>
    <cacheField name="[Measures].[Sum of Total]" caption="Sum of Total" numFmtId="0" hierarchy="121"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2"/>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2" memberValueDatatype="130" unbalanced="0">
      <fieldsUsage count="2">
        <fieldUsage x="-1"/>
        <fieldUsage x="0"/>
      </fieldsUsage>
    </cacheHierarchy>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3171297" createdVersion="5" refreshedVersion="6" minRefreshableVersion="3" recordCount="0" supportSubquery="1" supportAdvancedDrill="1" xr:uid="{9A124586-5711-46FD-9793-18A99071326E}">
  <cacheSource type="external" connectionId="1"/>
  <cacheFields count="3">
    <cacheField name="[Revenue].[Year].[Year]" caption="Year" numFmtId="0" hierarchy="39" level="1">
      <sharedItems count="6">
        <s v="2014-15"/>
        <s v="2015-16"/>
        <s v="2016-17"/>
        <s v="2017-18"/>
        <s v="2018-19"/>
        <s v="2019-20"/>
      </sharedItems>
    </cacheField>
    <cacheField name="[Measures].[Sum of Total 2]" caption="Sum of Total 2" numFmtId="0" hierarchy="122"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2"/>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2" memberValueDatatype="130" unbalanced="0">
      <fieldsUsage count="2">
        <fieldUsage x="-1"/>
        <fieldUsage x="0"/>
      </fieldsUsage>
    </cacheHierarchy>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oneField="1" hidden="1">
      <fieldsUsage count="1">
        <fieldUsage x="1"/>
      </fieldsUsage>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3634258" createdVersion="5" refreshedVersion="6" minRefreshableVersion="3" recordCount="0" supportSubquery="1" supportAdvancedDrill="1" xr:uid="{CBED2539-0874-4C39-B6AC-EE0776CE699F}">
  <cacheSource type="external" connectionId="1"/>
  <cacheFields count="3">
    <cacheField name="[OPs Effectiveness].[Dept].[Dept]" caption="Dept" numFmtId="0" hierarchy="34" level="1">
      <sharedItems count="6">
        <s v="Cmodies"/>
        <s v="Corporate"/>
        <s v="Equity"/>
        <s v="FOREX"/>
        <s v="Insurance"/>
        <s v="Invtment"/>
      </sharedItems>
    </cacheField>
    <cacheField name="[Measures].[Sum of CY]" caption="Sum of CY" numFmtId="0" hierarchy="116"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2"/>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2" memberValueDatatype="130" unbalanced="0">
      <fieldsUsage count="2">
        <fieldUsage x="-1"/>
        <fieldUsage x="0"/>
      </fieldsUsage>
    </cacheHierarchy>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409722" createdVersion="5" refreshedVersion="6" minRefreshableVersion="3" recordCount="0" supportSubquery="1" supportAdvancedDrill="1" xr:uid="{0F6DA166-B519-4F2C-B27A-94DB985A31C3}">
  <cacheSource type="external" connectionId="1"/>
  <cacheFields count="5">
    <cacheField name="[Sales].[Year].[Year]" caption="Year" numFmtId="0" hierarchy="62" level="1">
      <sharedItems count="2">
        <s v="2018-19"/>
        <s v="2019-20"/>
      </sharedItems>
    </cacheField>
    <cacheField name="[Sales].[Dept].[Dept]" caption="Dept" numFmtId="0" hierarchy="71" level="1">
      <sharedItems count="6">
        <s v="Cmodies"/>
        <s v="Corporate"/>
        <s v="Equity"/>
        <s v="FOREX"/>
        <s v="Insurance"/>
        <s v="Invtment"/>
      </sharedItems>
    </cacheField>
    <cacheField name="[Measures].[Sum of Sales]" caption="Sum of Sales" numFmtId="0" hierarchy="117" level="32767"/>
    <cacheField name="[Measures].[Sum of Volume]" caption="Sum of Volume" numFmtId="0" hierarchy="123" level="32767"/>
    <cacheField name="[Community].[Region].[Region]" caption="Region" numFmtId="0" level="1">
      <sharedItems containsSemiMixedTypes="0" containsNonDate="0" containsString="0"/>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4"/>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2" memberValueDatatype="130" unbalanced="0">
      <fieldsUsage count="2">
        <fieldUsage x="-1"/>
        <fieldUsage x="1"/>
      </fieldsUsage>
    </cacheHierarchy>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0" memberValueDatatype="130" unbalanced="0"/>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oneField="1" hidden="1">
      <fieldsUsage count="1">
        <fieldUsage x="3"/>
      </fieldsUsage>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Sharma" refreshedDate="44185.912394675928" createdVersion="5" refreshedVersion="6" minRefreshableVersion="3" recordCount="0" supportSubquery="1" supportAdvancedDrill="1" xr:uid="{E54E594D-B3BA-49FA-AB10-989B1EF169A2}">
  <cacheSource type="external" connectionId="1"/>
  <cacheFields count="4">
    <cacheField name="[Sales].[Tier Client].[Tier Client]" caption="Tier Client" numFmtId="0" hierarchy="74" level="1">
      <sharedItems count="3">
        <s v="Tier 1"/>
        <s v="Tier 2"/>
        <s v="Tier 3"/>
      </sharedItems>
    </cacheField>
    <cacheField name="[Measures].[Sum of Sales]" caption="Sum of Sales" numFmtId="0" hierarchy="117" level="32767"/>
    <cacheField name="[Community].[Region].[Region]" caption="Region" numFmtId="0" level="1">
      <sharedItems containsSemiMixedTypes="0" containsNonDate="0" containsString="0"/>
    </cacheField>
    <cacheField name="[Sales].[Year].[Year]" caption="Year" numFmtId="0" hierarchy="62" level="1">
      <sharedItems count="2">
        <s v="2018-19"/>
        <s v="2019-20"/>
      </sharedItems>
    </cacheField>
  </cacheFields>
  <cacheHierarchies count="130">
    <cacheHierarchy uniqueName="[Community].[Region]" caption="Region" attribute="1" defaultMemberUniqueName="[Community].[Region].[All]" allUniqueName="[Community].[Region].[All]" dimensionUniqueName="[Community]" displayFolder="" count="2" memberValueDatatype="130" unbalanced="0">
      <fieldsUsage count="2">
        <fieldUsage x="-1"/>
        <fieldUsage x="2"/>
      </fieldsUsage>
    </cacheHierarchy>
    <cacheHierarchy uniqueName="[Community].[Segment]" caption="Segment" attribute="1" defaultMemberUniqueName="[Community].[Segment].[All]" allUniqueName="[Community].[Segment].[All]" dimensionUniqueName="[Community]" displayFolder="" count="0" memberValueDatatype="130" unbalanced="0"/>
    <cacheHierarchy uniqueName="[Community].[Change]" caption="Change" attribute="1" defaultMemberUniqueName="[Community].[Change].[All]" allUniqueName="[Community].[Change].[All]" dimensionUniqueName="[Community]" displayFolder="" count="0" memberValueDatatype="5" unbalanced="0"/>
    <cacheHierarchy uniqueName="[Community].[Desc]" caption="Desc" attribute="1" defaultMemberUniqueName="[Community].[Desc].[All]" allUniqueName="[Community].[Desc].[All]" dimensionUniqueName="[Community]" displayFolder="" count="0" memberValueDatatype="130" unbalanced="0"/>
    <cacheHierarchy uniqueName="[Department].[Dept]" caption="Dept" attribute="1" defaultMemberUniqueName="[Department].[Dept].[All]" allUniqueName="[Department].[Dept].[All]" dimensionUniqueName="[Department]" displayFolder="" count="0" memberValueDatatype="130" unbalanced="0"/>
    <cacheHierarchy uniqueName="[Department].[2015-162]" caption="2015-162" attribute="1" defaultMemberUniqueName="[Department].[2015-162].[All]" allUniqueName="[Department].[2015-162].[All]" dimensionUniqueName="[Department]" displayFolder="" count="0" memberValueDatatype="20" unbalanced="0"/>
    <cacheHierarchy uniqueName="[Department].[2015-16]" caption="2015-16" attribute="1" defaultMemberUniqueName="[Department].[2015-16].[All]" allUniqueName="[Department].[2015-16].[All]" dimensionUniqueName="[Department]" displayFolder="" count="0" memberValueDatatype="20" unbalanced="0"/>
    <cacheHierarchy uniqueName="[Department].[2016-17]" caption="2016-17" attribute="1" defaultMemberUniqueName="[Department].[2016-17].[All]" allUniqueName="[Department].[2016-17].[All]" dimensionUniqueName="[Department]" displayFolder="" count="0" memberValueDatatype="20" unbalanced="0"/>
    <cacheHierarchy uniqueName="[Department].[2017-18]" caption="2017-18" attribute="1" defaultMemberUniqueName="[Department].[2017-18].[All]" allUniqueName="[Department].[2017-18].[All]" dimensionUniqueName="[Department]" displayFolder="" count="0" memberValueDatatype="20" unbalanced="0"/>
    <cacheHierarchy uniqueName="[Department].[2018-19]" caption="2018-19" attribute="1" defaultMemberUniqueName="[Department].[2018-19].[All]" allUniqueName="[Department].[2018-19].[All]" dimensionUniqueName="[Department]" displayFolder="" count="0" memberValueDatatype="20" unbalanced="0"/>
    <cacheHierarchy uniqueName="[Environment].[Region]" caption="Region" attribute="1" defaultMemberUniqueName="[Environment].[Region].[All]" allUniqueName="[Environment].[Region].[All]" dimensionUniqueName="[Environment]" displayFolder="" count="0" memberValueDatatype="130" unbalanced="0"/>
    <cacheHierarchy uniqueName="[Environment].[Segment]" caption="Segment" attribute="1" defaultMemberUniqueName="[Environment].[Segment].[All]" allUniqueName="[Environment].[Segment].[All]" dimensionUniqueName="[Environment]" displayFolder="" count="0" memberValueDatatype="130" unbalanced="0"/>
    <cacheHierarchy uniqueName="[Environment].[Change]" caption="Change" attribute="1" defaultMemberUniqueName="[Environment].[Change].[All]" allUniqueName="[Environment].[Change].[All]" dimensionUniqueName="[Environment]" displayFolder="" count="0" memberValueDatatype="5" unbalanced="0"/>
    <cacheHierarchy uniqueName="[Environment].[Desc]" caption="Desc" attribute="1" defaultMemberUniqueName="[Environment].[Desc].[All]" allUniqueName="[Environment].[Desc].[All]" dimensionUniqueName="[Environment]" displayFolder="" count="0" memberValueDatatype="130" unbalanced="0"/>
    <cacheHierarchy uniqueName="[Expense].[Year]" caption="Year" attribute="1" defaultMemberUniqueName="[Expense].[Year].[All]" allUniqueName="[Expense].[Year].[All]" dimensionUniqueName="[Expense]" displayFolder="" count="0" memberValueDatatype="130" unbalanced="0"/>
    <cacheHierarchy uniqueName="[Expense].[Region]" caption="Region" attribute="1" defaultMemberUniqueName="[Expense].[Region].[All]" allUniqueName="[Expense].[Region].[All]" dimensionUniqueName="[Expense]" displayFolder="" count="0" memberValueDatatype="130" unbalanced="0"/>
    <cacheHierarchy uniqueName="[Expense].[Jul]" caption="Jul" attribute="1" defaultMemberUniqueName="[Expense].[Jul].[All]" allUniqueName="[Expense].[Jul].[All]" dimensionUniqueName="[Expense]" displayFolder="" count="0" memberValueDatatype="5" unbalanced="0"/>
    <cacheHierarchy uniqueName="[Expense].[Aug]" caption="Aug" attribute="1" defaultMemberUniqueName="[Expense].[Aug].[All]" allUniqueName="[Expense].[Aug].[All]" dimensionUniqueName="[Expense]" displayFolder="" count="0" memberValueDatatype="5" unbalanced="0"/>
    <cacheHierarchy uniqueName="[Expense].[Sep]" caption="Sep" attribute="1" defaultMemberUniqueName="[Expense].[Sep].[All]" allUniqueName="[Expense].[Sep].[All]" dimensionUniqueName="[Expense]" displayFolder="" count="0" memberValueDatatype="5" unbalanced="0"/>
    <cacheHierarchy uniqueName="[Expense].[Oct]" caption="Oct" attribute="1" defaultMemberUniqueName="[Expense].[Oct].[All]" allUniqueName="[Expense].[Oct].[All]" dimensionUniqueName="[Expense]" displayFolder="" count="0" memberValueDatatype="5" unbalanced="0"/>
    <cacheHierarchy uniqueName="[Expense].[Nov]" caption="Nov" attribute="1" defaultMemberUniqueName="[Expense].[Nov].[All]" allUniqueName="[Expense].[Nov].[All]" dimensionUniqueName="[Expense]" displayFolder="" count="0" memberValueDatatype="5" unbalanced="0"/>
    <cacheHierarchy uniqueName="[Expense].[Dec]" caption="Dec" attribute="1" defaultMemberUniqueName="[Expense].[Dec].[All]" allUniqueName="[Expense].[Dec].[All]" dimensionUniqueName="[Expense]" displayFolder="" count="0" memberValueDatatype="5" unbalanced="0"/>
    <cacheHierarchy uniqueName="[Expense].[Jan]" caption="Jan" attribute="1" defaultMemberUniqueName="[Expense].[Jan].[All]" allUniqueName="[Expense].[Jan].[All]" dimensionUniqueName="[Expense]" displayFolder="" count="0" memberValueDatatype="5" unbalanced="0"/>
    <cacheHierarchy uniqueName="[Expense].[Feb]" caption="Feb" attribute="1" defaultMemberUniqueName="[Expense].[Feb].[All]" allUniqueName="[Expense].[Feb].[All]" dimensionUniqueName="[Expense]" displayFolder="" count="0" memberValueDatatype="5" unbalanced="0"/>
    <cacheHierarchy uniqueName="[Expense].[Mar]" caption="Mar" attribute="1" defaultMemberUniqueName="[Expense].[Mar].[All]" allUniqueName="[Expense].[Mar].[All]" dimensionUniqueName="[Expense]" displayFolder="" count="0" memberValueDatatype="5" unbalanced="0"/>
    <cacheHierarchy uniqueName="[Expense].[Apr]" caption="Apr" attribute="1" defaultMemberUniqueName="[Expense].[Apr].[All]" allUniqueName="[Expense].[Apr].[All]" dimensionUniqueName="[Expense]" displayFolder="" count="0" memberValueDatatype="5" unbalanced="0"/>
    <cacheHierarchy uniqueName="[Expense].[May]" caption="May" attribute="1" defaultMemberUniqueName="[Expense].[May].[All]" allUniqueName="[Expense].[May].[All]" dimensionUniqueName="[Expense]" displayFolder="" count="0" memberValueDatatype="5" unbalanced="0"/>
    <cacheHierarchy uniqueName="[Expense].[Jun]" caption="Jun" attribute="1" defaultMemberUniqueName="[Expense].[Jun].[All]" allUniqueName="[Expense].[Jun].[All]" dimensionUniqueName="[Expense]" displayFolder="" count="0" memberValueDatatype="5" unbalanced="0"/>
    <cacheHierarchy uniqueName="[Expense].[Total]" caption="Total" attribute="1" defaultMemberUniqueName="[Expense].[Total].[All]" allUniqueName="[Expense].[Total].[All]" dimensionUniqueName="[Expense]" displayFolder="" count="0" memberValueDatatype="5" unbalanced="0"/>
    <cacheHierarchy uniqueName="[Finance].[Dept]" caption="Dept" attribute="1" defaultMemberUniqueName="[Finance].[Dept].[All]" allUniqueName="[Finance].[Dept].[All]" dimensionUniqueName="[Finance]" displayFolder="" count="0" memberValueDatatype="130" unbalanced="0"/>
    <cacheHierarchy uniqueName="[Finance].[Dept2]" caption="Dept2" attribute="1" defaultMemberUniqueName="[Finance].[Dept2].[All]" allUniqueName="[Finance].[Dept2].[All]" dimensionUniqueName="[Finance]" displayFolder="" count="0" memberValueDatatype="130" unbalanced="0"/>
    <cacheHierarchy uniqueName="[Finance].[Value]" caption="Value" attribute="1" defaultMemberUniqueName="[Finance].[Value].[All]" allUniqueName="[Finance].[Value].[All]" dimensionUniqueName="[Finance]" displayFolder="" count="0" memberValueDatatype="5" unbalanced="0"/>
    <cacheHierarchy uniqueName="[OPs Effectiveness].[Region]" caption="Region" attribute="1" defaultMemberUniqueName="[OPs Effectiveness].[Region].[All]" allUniqueName="[OPs Effectiveness].[Region].[All]" dimensionUniqueName="[OPs Effectiveness]" displayFolder="" count="0" memberValueDatatype="130" unbalanced="0"/>
    <cacheHierarchy uniqueName="[OPs Effectiveness].[Activity]" caption="Activity" attribute="1" defaultMemberUniqueName="[OPs Effectiveness].[Activity].[All]" allUniqueName="[OPs Effectiveness].[Activity].[All]" dimensionUniqueName="[OPs Effectiveness]" displayFolder="" count="0" memberValueDatatype="130" unbalanced="0"/>
    <cacheHierarchy uniqueName="[OPs Effectiveness].[Dept]" caption="Dept" attribute="1" defaultMemberUniqueName="[OPs Effectiveness].[Dept].[All]" allUniqueName="[OPs Effectiveness].[Dept].[All]" dimensionUniqueName="[OPs Effectiveness]" displayFolder="" count="0" memberValueDatatype="130" unbalanced="0"/>
    <cacheHierarchy uniqueName="[OPs Effectiveness].[CY]" caption="CY" attribute="1" defaultMemberUniqueName="[OPs Effectiveness].[CY].[All]" allUniqueName="[OPs Effectiveness].[CY].[All]" dimensionUniqueName="[OPs Effectiveness]" displayFolder="" count="0" memberValueDatatype="5" unbalanced="0"/>
    <cacheHierarchy uniqueName="[OPs Effectiveness].[PY]" caption="PY" attribute="1" defaultMemberUniqueName="[OPs Effectiveness].[PY].[All]" allUniqueName="[OPs Effectiveness].[PY].[All]" dimensionUniqueName="[OPs Effectiveness]" displayFolder="" count="0" memberValueDatatype="5" unbalanced="0"/>
    <cacheHierarchy uniqueName="[OPs Effectiveness].[Risks CY]" caption="Risks CY" attribute="1" defaultMemberUniqueName="[OPs Effectiveness].[Risks CY].[All]" allUniqueName="[OPs Effectiveness].[Risks CY].[All]" dimensionUniqueName="[OPs Effectiveness]" displayFolder="" count="0" memberValueDatatype="20" unbalanced="0"/>
    <cacheHierarchy uniqueName="[OPs Effectiveness].[Risks PY]" caption="Risks PY" attribute="1" defaultMemberUniqueName="[OPs Effectiveness].[Risks PY].[All]" allUniqueName="[OPs Effectiveness].[Risks PY].[All]" dimensionUniqueName="[OPs Effectiveness]" displayFolder="" count="0" memberValueDatatype="20" unbalanced="0"/>
    <cacheHierarchy uniqueName="[Revenue].[Year]" caption="Year" attribute="1" defaultMemberUniqueName="[Revenue].[Year].[All]" allUniqueName="[Revenue].[Year].[All]" dimensionUniqueName="[Revenue]" displayFolder="" count="0" memberValueDatatype="130" unbalanced="0"/>
    <cacheHierarchy uniqueName="[Revenue].[Region]" caption="Region" attribute="1" defaultMemberUniqueName="[Revenue].[Region].[All]" allUniqueName="[Revenue].[Region].[All]" dimensionUniqueName="[Revenue]" displayFolder="" count="0" memberValueDatatype="130" unbalanced="0"/>
    <cacheHierarchy uniqueName="[Revenue].[Jul]" caption="Jul" attribute="1" defaultMemberUniqueName="[Revenue].[Jul].[All]" allUniqueName="[Revenue].[Jul].[All]" dimensionUniqueName="[Revenue]" displayFolder="" count="0" memberValueDatatype="5" unbalanced="0"/>
    <cacheHierarchy uniqueName="[Revenue].[Aug]" caption="Aug" attribute="1" defaultMemberUniqueName="[Revenue].[Aug].[All]" allUniqueName="[Revenue].[Aug].[All]" dimensionUniqueName="[Revenue]" displayFolder="" count="0" memberValueDatatype="5" unbalanced="0"/>
    <cacheHierarchy uniqueName="[Revenue].[Sep]" caption="Sep" attribute="1" defaultMemberUniqueName="[Revenue].[Sep].[All]" allUniqueName="[Revenue].[Sep].[All]" dimensionUniqueName="[Revenue]" displayFolder="" count="0" memberValueDatatype="5" unbalanced="0"/>
    <cacheHierarchy uniqueName="[Revenue].[Oct]" caption="Oct" attribute="1" defaultMemberUniqueName="[Revenue].[Oct].[All]" allUniqueName="[Revenue].[Oct].[All]" dimensionUniqueName="[Revenue]" displayFolder="" count="0" memberValueDatatype="5" unbalanced="0"/>
    <cacheHierarchy uniqueName="[Revenue].[Nov]" caption="Nov" attribute="1" defaultMemberUniqueName="[Revenue].[Nov].[All]" allUniqueName="[Revenue].[Nov].[All]" dimensionUniqueName="[Revenue]" displayFolder="" count="0" memberValueDatatype="5" unbalanced="0"/>
    <cacheHierarchy uniqueName="[Revenue].[Dec]" caption="Dec" attribute="1" defaultMemberUniqueName="[Revenue].[Dec].[All]" allUniqueName="[Revenue].[Dec].[All]" dimensionUniqueName="[Revenue]" displayFolder="" count="0" memberValueDatatype="5" unbalanced="0"/>
    <cacheHierarchy uniqueName="[Revenue].[Jan]" caption="Jan" attribute="1" defaultMemberUniqueName="[Revenue].[Jan].[All]" allUniqueName="[Revenue].[Jan].[All]" dimensionUniqueName="[Revenue]" displayFolder="" count="0" memberValueDatatype="5" unbalanced="0"/>
    <cacheHierarchy uniqueName="[Revenue].[Feb]" caption="Feb" attribute="1" defaultMemberUniqueName="[Revenue].[Feb].[All]" allUniqueName="[Revenue].[Feb].[All]" dimensionUniqueName="[Revenue]" displayFolder="" count="0" memberValueDatatype="5" unbalanced="0"/>
    <cacheHierarchy uniqueName="[Revenue].[Mar]" caption="Mar" attribute="1" defaultMemberUniqueName="[Revenue].[Mar].[All]" allUniqueName="[Revenue].[Mar].[All]" dimensionUniqueName="[Revenue]" displayFolder="" count="0" memberValueDatatype="5" unbalanced="0"/>
    <cacheHierarchy uniqueName="[Revenue].[Apr]" caption="Apr" attribute="1" defaultMemberUniqueName="[Revenue].[Apr].[All]" allUniqueName="[Revenue].[Apr].[All]" dimensionUniqueName="[Revenue]" displayFolder="" count="0" memberValueDatatype="5" unbalanced="0"/>
    <cacheHierarchy uniqueName="[Revenue].[May]" caption="May" attribute="1" defaultMemberUniqueName="[Revenue].[May].[All]" allUniqueName="[Revenue].[May].[All]" dimensionUniqueName="[Revenue]" displayFolder="" count="0" memberValueDatatype="5" unbalanced="0"/>
    <cacheHierarchy uniqueName="[Revenue].[Jun]" caption="Jun" attribute="1" defaultMemberUniqueName="[Revenue].[Jun].[All]" allUniqueName="[Revenue].[Jun].[All]" dimensionUniqueName="[Revenue]" displayFolder="" count="0" memberValueDatatype="5" unbalanced="0"/>
    <cacheHierarchy uniqueName="[Revenue].[Total]" caption="Total" attribute="1" defaultMemberUniqueName="[Revenue].[Total].[All]" allUniqueName="[Revenue].[Total].[All]" dimensionUniqueName="[Revenue]" displayFolder="" count="0" memberValueDatatype="5" unbalanced="0"/>
    <cacheHierarchy uniqueName="[Risks].[Region]" caption="Region" attribute="1" defaultMemberUniqueName="[Risks].[Region].[All]" allUniqueName="[Risks].[Region].[All]" dimensionUniqueName="[Risks]" displayFolder="" count="0" memberValueDatatype="130" unbalanced="0"/>
    <cacheHierarchy uniqueName="[Risks].[Activity]" caption="Activity" attribute="1" defaultMemberUniqueName="[Risks].[Activity].[All]" allUniqueName="[Risks].[Activity].[All]" dimensionUniqueName="[Risks]" displayFolder="" count="0" memberValueDatatype="130" unbalanced="0"/>
    <cacheHierarchy uniqueName="[Risks].[Dept]" caption="Dept" attribute="1" defaultMemberUniqueName="[Risks].[Dept].[All]" allUniqueName="[Risks].[Dept].[All]" dimensionUniqueName="[Risks]" displayFolder="" count="0" memberValueDatatype="130" unbalanced="0"/>
    <cacheHierarchy uniqueName="[Risks].[2015-16]" caption="2015-16" attribute="1" defaultMemberUniqueName="[Risks].[2015-16].[All]" allUniqueName="[Risks].[2015-16].[All]" dimensionUniqueName="[Risks]" displayFolder="" count="0" memberValueDatatype="20" unbalanced="0"/>
    <cacheHierarchy uniqueName="[Risks].[2016-17]" caption="2016-17" attribute="1" defaultMemberUniqueName="[Risks].[2016-17].[All]" allUniqueName="[Risks].[2016-17].[All]" dimensionUniqueName="[Risks]" displayFolder="" count="0" memberValueDatatype="20" unbalanced="0"/>
    <cacheHierarchy uniqueName="[Risks].[2017-18]" caption="2017-18" attribute="1" defaultMemberUniqueName="[Risks].[2017-18].[All]" allUniqueName="[Risks].[2017-18].[All]" dimensionUniqueName="[Risks]" displayFolder="" count="0" memberValueDatatype="20" unbalanced="0"/>
    <cacheHierarchy uniqueName="[Risks].[2018-19]" caption="2018-19" attribute="1" defaultMemberUniqueName="[Risks].[2018-19].[All]" allUniqueName="[Risks].[2018-19].[All]" dimensionUniqueName="[Risks]" displayFolder="" count="0" memberValueDatatype="20" unbalanced="0"/>
    <cacheHierarchy uniqueName="[Risks].[2019-20]" caption="2019-20" attribute="1" defaultMemberUniqueName="[Risks].[2019-20].[All]" allUniqueName="[Risks].[2019-20].[All]" dimensionUniqueName="[Risks]" displayFolder="" count="0" memberValueDatatype="20" unbalanced="0"/>
    <cacheHierarchy uniqueName="[Sales].[Year]" caption="Year" attribute="1" defaultMemberUniqueName="[Sales].[Year].[All]" allUniqueName="[Sales].[Year].[All]" dimensionUniqueName="[Sales]" displayFolder="" count="2" memberValueDatatype="130" unbalanced="0">
      <fieldsUsage count="2">
        <fieldUsage x="-1"/>
        <fieldUsage x="3"/>
      </fieldsUsage>
    </cacheHierarchy>
    <cacheHierarchy uniqueName="[Sales].[Month]" caption="Month" attribute="1" defaultMemberUniqueName="[Sales].[Month].[All]" allUniqueName="[Sales].[Month].[All]" dimensionUniqueName="[Sales]" displayFolder="" count="0" memberValueDatatype="130" unbalanced="0"/>
    <cacheHierarchy uniqueName="[Sales].[Month No]" caption="Month No" attribute="1" defaultMemberUniqueName="[Sales].[Month No].[All]" allUniqueName="[Sales].[Month No].[All]" dimensionUniqueName="[Sales]" displayFolder="" count="0" memberValueDatatype="20" unbalanced="0"/>
    <cacheHierarchy uniqueName="[Sales].[QTR]" caption="QTR" attribute="1" defaultMemberUniqueName="[Sales].[QTR].[All]" allUniqueName="[Sales].[QTR].[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ountry Code]" caption="Country Code" attribute="1" defaultMemberUniqueName="[Sales].[Country Code].[All]" allUniqueName="[Sales].[Country Code].[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Sector]" caption="Sector" attribute="1" defaultMemberUniqueName="[Sales].[Sector].[All]" allUniqueName="[Sales].[Sector].[All]" dimensionUniqueName="[Sales]" displayFolder="" count="0" memberValueDatatype="130" unbalanced="0"/>
    <cacheHierarchy uniqueName="[Sales].[Dept]" caption="Dept" attribute="1" defaultMemberUniqueName="[Sales].[Dept].[All]" allUniqueName="[Sales].[Dept].[All]" dimensionUniqueName="[Sales]" displayFolder="" count="0" memberValueDatatype="130" unbalanced="0"/>
    <cacheHierarchy uniqueName="[Sales].[Sub Dept]" caption="Sub Dept" attribute="1" defaultMemberUniqueName="[Sales].[Sub Dept].[All]" allUniqueName="[Sales].[Sub Dept].[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Tier Client]" caption="Tier Client" attribute="1" defaultMemberUniqueName="[Sales].[Tier Client].[All]" allUniqueName="[Sales].[Tier Client].[All]" dimensionUniqueName="[Sales]" displayFolder="" count="2" memberValueDatatype="130" unbalanced="0">
      <fieldsUsage count="2">
        <fieldUsage x="-1"/>
        <fieldUsage x="0"/>
      </fieldsUsage>
    </cacheHierarchy>
    <cacheHierarchy uniqueName="[Sales].[Volume]" caption="Volume" attribute="1" defaultMemberUniqueName="[Sales].[Volume].[All]" allUniqueName="[Sales].[Volume].[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ocial].[Region]" caption="Region" attribute="1" defaultMemberUniqueName="[Social].[Region].[All]" allUniqueName="[Social].[Region].[All]" dimensionUniqueName="[Social]" displayFolder="" count="0" memberValueDatatype="130" unbalanced="0"/>
    <cacheHierarchy uniqueName="[Social].[Segment]" caption="Segment" attribute="1" defaultMemberUniqueName="[Social].[Segment].[All]" allUniqueName="[Social].[Segment].[All]" dimensionUniqueName="[Social]" displayFolder="" count="0" memberValueDatatype="130" unbalanced="0"/>
    <cacheHierarchy uniqueName="[Social].[Change]" caption="Change" attribute="1" defaultMemberUniqueName="[Social].[Change].[All]" allUniqueName="[Social].[Change].[All]" dimensionUniqueName="[Social]" displayFolder="" count="0" memberValueDatatype="5" unbalanced="0"/>
    <cacheHierarchy uniqueName="[Social].[Desc]" caption="Desc" attribute="1" defaultMemberUniqueName="[Social].[Desc].[All]" allUniqueName="[Social].[Desc].[All]" dimensionUniqueName="[Social]" displayFolder="" count="0" memberValueDatatype="130" unbalanced="0"/>
    <cacheHierarchy uniqueName="[Measures].[__XL_Count Table1]" caption="__XL_Count Table1" measure="1" displayFolder="" measureGroup="Community" count="0" hidden="1"/>
    <cacheHierarchy uniqueName="[Measures].[__XL_Count Table2]" caption="__XL_Count Table2" measure="1" displayFolder="" measureGroup="Social" count="0" hidden="1"/>
    <cacheHierarchy uniqueName="[Measures].[__XL_Count Table3]" caption="__XL_Count Table3" measure="1" displayFolder="" measureGroup="Environment" count="0" hidden="1"/>
    <cacheHierarchy uniqueName="[Measures].[__XL_Count Table4]" caption="__XL_Count Table4" measure="1" displayFolder="" measureGroup="Revenue" count="0" hidden="1"/>
    <cacheHierarchy uniqueName="[Measures].[__XL_Count Table5]" caption="__XL_Count Table5" measure="1" displayFolder="" measureGroup="Sales" count="0" hidden="1"/>
    <cacheHierarchy uniqueName="[Measures].[__XL_Count Table6]" caption="__XL_Count Table6" measure="1" displayFolder="" measureGroup="Expense" count="0" hidden="1"/>
    <cacheHierarchy uniqueName="[Measures].[__XL_Count Table7]" caption="__XL_Count Table7" measure="1" displayFolder="" measureGroup="Finance" count="0" hidden="1"/>
    <cacheHierarchy uniqueName="[Measures].[__XL_Count Table8]" caption="__XL_Count Table8" measure="1" displayFolder="" measureGroup="OPs Effectiveness" count="0" hidden="1"/>
    <cacheHierarchy uniqueName="[Measures].[__XL_Count Table9]" caption="__XL_Count Table9" measure="1" displayFolder="" measureGroup="Department" count="0" hidden="1"/>
    <cacheHierarchy uniqueName="[Measures].[__XL_Count Table10]" caption="__XL_Count Table10" measure="1" displayFolder="" measureGroup="Risks" count="0" hidden="1"/>
    <cacheHierarchy uniqueName="[Measures].[__No measures defined]" caption="__No measures defined" measure="1" displayFolder="" count="0" hidden="1"/>
    <cacheHierarchy uniqueName="[Measures].[Sum of Jul]" caption="Sum of Jul" measure="1" displayFolder="" measureGroup="Expense" count="0" hidden="1">
      <extLst>
        <ext xmlns:x15="http://schemas.microsoft.com/office/spreadsheetml/2010/11/main" uri="{B97F6D7D-B522-45F9-BDA1-12C45D357490}">
          <x15:cacheHierarchy aggregatedColumn="16"/>
        </ext>
      </extLst>
    </cacheHierarchy>
    <cacheHierarchy uniqueName="[Measures].[Sum of Aug]" caption="Sum of Aug" measure="1" displayFolder="" measureGroup="Expense" count="0" hidden="1">
      <extLst>
        <ext xmlns:x15="http://schemas.microsoft.com/office/spreadsheetml/2010/11/main" uri="{B97F6D7D-B522-45F9-BDA1-12C45D357490}">
          <x15:cacheHierarchy aggregatedColumn="17"/>
        </ext>
      </extLst>
    </cacheHierarchy>
    <cacheHierarchy uniqueName="[Measures].[Sum of Sep]" caption="Sum of Sep" measure="1" displayFolder="" measureGroup="Expense" count="0" hidden="1">
      <extLst>
        <ext xmlns:x15="http://schemas.microsoft.com/office/spreadsheetml/2010/11/main" uri="{B97F6D7D-B522-45F9-BDA1-12C45D357490}">
          <x15:cacheHierarchy aggregatedColumn="18"/>
        </ext>
      </extLst>
    </cacheHierarchy>
    <cacheHierarchy uniqueName="[Measures].[Sum of Oct]" caption="Sum of Oct" measure="1" displayFolder="" measureGroup="Expense" count="0" hidden="1">
      <extLst>
        <ext xmlns:x15="http://schemas.microsoft.com/office/spreadsheetml/2010/11/main" uri="{B97F6D7D-B522-45F9-BDA1-12C45D357490}">
          <x15:cacheHierarchy aggregatedColumn="19"/>
        </ext>
      </extLst>
    </cacheHierarchy>
    <cacheHierarchy uniqueName="[Measures].[Sum of Nov]" caption="Sum of Nov" measure="1" displayFolder="" measureGroup="Expense" count="0" hidden="1">
      <extLst>
        <ext xmlns:x15="http://schemas.microsoft.com/office/spreadsheetml/2010/11/main" uri="{B97F6D7D-B522-45F9-BDA1-12C45D357490}">
          <x15:cacheHierarchy aggregatedColumn="20"/>
        </ext>
      </extLst>
    </cacheHierarchy>
    <cacheHierarchy uniqueName="[Measures].[Sum of Dec]" caption="Sum of Dec" measure="1" displayFolder="" measureGroup="Expense" count="0" hidden="1">
      <extLst>
        <ext xmlns:x15="http://schemas.microsoft.com/office/spreadsheetml/2010/11/main" uri="{B97F6D7D-B522-45F9-BDA1-12C45D357490}">
          <x15:cacheHierarchy aggregatedColumn="21"/>
        </ext>
      </extLst>
    </cacheHierarchy>
    <cacheHierarchy uniqueName="[Measures].[Sum of Jan]" caption="Sum of Jan" measure="1" displayFolder="" measureGroup="Expense" count="0" hidden="1">
      <extLst>
        <ext xmlns:x15="http://schemas.microsoft.com/office/spreadsheetml/2010/11/main" uri="{B97F6D7D-B522-45F9-BDA1-12C45D357490}">
          <x15:cacheHierarchy aggregatedColumn="22"/>
        </ext>
      </extLst>
    </cacheHierarchy>
    <cacheHierarchy uniqueName="[Measures].[Sum of Feb]" caption="Sum of Feb" measure="1" displayFolder="" measureGroup="Expense" count="0" hidden="1">
      <extLst>
        <ext xmlns:x15="http://schemas.microsoft.com/office/spreadsheetml/2010/11/main" uri="{B97F6D7D-B522-45F9-BDA1-12C45D357490}">
          <x15:cacheHierarchy aggregatedColumn="23"/>
        </ext>
      </extLst>
    </cacheHierarchy>
    <cacheHierarchy uniqueName="[Measures].[Sum of Mar]" caption="Sum of Mar" measure="1" displayFolder="" measureGroup="Expense" count="0" hidden="1">
      <extLst>
        <ext xmlns:x15="http://schemas.microsoft.com/office/spreadsheetml/2010/11/main" uri="{B97F6D7D-B522-45F9-BDA1-12C45D357490}">
          <x15:cacheHierarchy aggregatedColumn="24"/>
        </ext>
      </extLst>
    </cacheHierarchy>
    <cacheHierarchy uniqueName="[Measures].[Sum of Apr]" caption="Sum of Apr" measure="1" displayFolder="" measureGroup="Expense" count="0" hidden="1">
      <extLst>
        <ext xmlns:x15="http://schemas.microsoft.com/office/spreadsheetml/2010/11/main" uri="{B97F6D7D-B522-45F9-BDA1-12C45D357490}">
          <x15:cacheHierarchy aggregatedColumn="25"/>
        </ext>
      </extLst>
    </cacheHierarchy>
    <cacheHierarchy uniqueName="[Measures].[Sum of May]" caption="Sum of May" measure="1" displayFolder="" measureGroup="Expense" count="0" hidden="1">
      <extLst>
        <ext xmlns:x15="http://schemas.microsoft.com/office/spreadsheetml/2010/11/main" uri="{B97F6D7D-B522-45F9-BDA1-12C45D357490}">
          <x15:cacheHierarchy aggregatedColumn="26"/>
        </ext>
      </extLst>
    </cacheHierarchy>
    <cacheHierarchy uniqueName="[Measures].[Sum of Jun]" caption="Sum of Jun" measure="1" displayFolder="" measureGroup="Expense" count="0" hidden="1">
      <extLst>
        <ext xmlns:x15="http://schemas.microsoft.com/office/spreadsheetml/2010/11/main" uri="{B97F6D7D-B522-45F9-BDA1-12C45D357490}">
          <x15:cacheHierarchy aggregatedColumn="27"/>
        </ext>
      </extLst>
    </cacheHierarchy>
    <cacheHierarchy uniqueName="[Measures].[Sum of Jul 2]" caption="Sum of Jul 2" measure="1" displayFolder="" measureGroup="Revenue" count="0" hidden="1">
      <extLst>
        <ext xmlns:x15="http://schemas.microsoft.com/office/spreadsheetml/2010/11/main" uri="{B97F6D7D-B522-45F9-BDA1-12C45D357490}">
          <x15:cacheHierarchy aggregatedColumn="41"/>
        </ext>
      </extLst>
    </cacheHierarchy>
    <cacheHierarchy uniqueName="[Measures].[Sum of Aug 2]" caption="Sum of Aug 2" measure="1" displayFolder="" measureGroup="Revenue" count="0" hidden="1">
      <extLst>
        <ext xmlns:x15="http://schemas.microsoft.com/office/spreadsheetml/2010/11/main" uri="{B97F6D7D-B522-45F9-BDA1-12C45D357490}">
          <x15:cacheHierarchy aggregatedColumn="42"/>
        </ext>
      </extLst>
    </cacheHierarchy>
    <cacheHierarchy uniqueName="[Measures].[Sum of Sep 2]" caption="Sum of Sep 2" measure="1" displayFolder="" measureGroup="Revenue" count="0" hidden="1">
      <extLst>
        <ext xmlns:x15="http://schemas.microsoft.com/office/spreadsheetml/2010/11/main" uri="{B97F6D7D-B522-45F9-BDA1-12C45D357490}">
          <x15:cacheHierarchy aggregatedColumn="43"/>
        </ext>
      </extLst>
    </cacheHierarchy>
    <cacheHierarchy uniqueName="[Measures].[Sum of Oct 2]" caption="Sum of Oct 2" measure="1" displayFolder="" measureGroup="Revenue" count="0" hidden="1">
      <extLst>
        <ext xmlns:x15="http://schemas.microsoft.com/office/spreadsheetml/2010/11/main" uri="{B97F6D7D-B522-45F9-BDA1-12C45D357490}">
          <x15:cacheHierarchy aggregatedColumn="44"/>
        </ext>
      </extLst>
    </cacheHierarchy>
    <cacheHierarchy uniqueName="[Measures].[Sum of Nov 2]" caption="Sum of Nov 2" measure="1" displayFolder="" measureGroup="Revenue" count="0" hidden="1">
      <extLst>
        <ext xmlns:x15="http://schemas.microsoft.com/office/spreadsheetml/2010/11/main" uri="{B97F6D7D-B522-45F9-BDA1-12C45D357490}">
          <x15:cacheHierarchy aggregatedColumn="45"/>
        </ext>
      </extLst>
    </cacheHierarchy>
    <cacheHierarchy uniqueName="[Measures].[Sum of Dec 2]" caption="Sum of Dec 2" measure="1" displayFolder="" measureGroup="Revenue" count="0" hidden="1">
      <extLst>
        <ext xmlns:x15="http://schemas.microsoft.com/office/spreadsheetml/2010/11/main" uri="{B97F6D7D-B522-45F9-BDA1-12C45D357490}">
          <x15:cacheHierarchy aggregatedColumn="46"/>
        </ext>
      </extLst>
    </cacheHierarchy>
    <cacheHierarchy uniqueName="[Measures].[Sum of Jan 2]" caption="Sum of Jan 2" measure="1" displayFolder="" measureGroup="Revenue" count="0" hidden="1">
      <extLst>
        <ext xmlns:x15="http://schemas.microsoft.com/office/spreadsheetml/2010/11/main" uri="{B97F6D7D-B522-45F9-BDA1-12C45D357490}">
          <x15:cacheHierarchy aggregatedColumn="47"/>
        </ext>
      </extLst>
    </cacheHierarchy>
    <cacheHierarchy uniqueName="[Measures].[Sum of Feb 2]" caption="Sum of Feb 2" measure="1" displayFolder="" measureGroup="Revenue" count="0" hidden="1">
      <extLst>
        <ext xmlns:x15="http://schemas.microsoft.com/office/spreadsheetml/2010/11/main" uri="{B97F6D7D-B522-45F9-BDA1-12C45D357490}">
          <x15:cacheHierarchy aggregatedColumn="48"/>
        </ext>
      </extLst>
    </cacheHierarchy>
    <cacheHierarchy uniqueName="[Measures].[Sum of Mar 2]" caption="Sum of Mar 2" measure="1" displayFolder="" measureGroup="Revenue" count="0" hidden="1">
      <extLst>
        <ext xmlns:x15="http://schemas.microsoft.com/office/spreadsheetml/2010/11/main" uri="{B97F6D7D-B522-45F9-BDA1-12C45D357490}">
          <x15:cacheHierarchy aggregatedColumn="49"/>
        </ext>
      </extLst>
    </cacheHierarchy>
    <cacheHierarchy uniqueName="[Measures].[Sum of Apr 2]" caption="Sum of Apr 2" measure="1" displayFolder="" measureGroup="Revenue" count="0" hidden="1">
      <extLst>
        <ext xmlns:x15="http://schemas.microsoft.com/office/spreadsheetml/2010/11/main" uri="{B97F6D7D-B522-45F9-BDA1-12C45D357490}">
          <x15:cacheHierarchy aggregatedColumn="50"/>
        </ext>
      </extLst>
    </cacheHierarchy>
    <cacheHierarchy uniqueName="[Measures].[Sum of May 2]" caption="Sum of May 2" measure="1" displayFolder="" measureGroup="Revenue" count="0" hidden="1">
      <extLst>
        <ext xmlns:x15="http://schemas.microsoft.com/office/spreadsheetml/2010/11/main" uri="{B97F6D7D-B522-45F9-BDA1-12C45D357490}">
          <x15:cacheHierarchy aggregatedColumn="51"/>
        </ext>
      </extLst>
    </cacheHierarchy>
    <cacheHierarchy uniqueName="[Measures].[Sum of Jun 2]" caption="Sum of Jun 2" measure="1" displayFolder="" measureGroup="Revenue" count="0" hidden="1">
      <extLst>
        <ext xmlns:x15="http://schemas.microsoft.com/office/spreadsheetml/2010/11/main" uri="{B97F6D7D-B522-45F9-BDA1-12C45D357490}">
          <x15:cacheHierarchy aggregatedColumn="52"/>
        </ext>
      </extLst>
    </cacheHierarchy>
    <cacheHierarchy uniqueName="[Measures].[Sum of CY]" caption="Sum of CY" measure="1" displayFolder="" measureGroup="OPs Effectiveness" count="0" hidden="1">
      <extLst>
        <ext xmlns:x15="http://schemas.microsoft.com/office/spreadsheetml/2010/11/main" uri="{B97F6D7D-B522-45F9-BDA1-12C45D357490}">
          <x15:cacheHierarchy aggregatedColumn="35"/>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76"/>
        </ext>
      </extLst>
    </cacheHierarchy>
    <cacheHierarchy uniqueName="[Measures].[Sum of Change]" caption="Sum of Change" measure="1" displayFolder="" measureGroup="Community" count="0" hidden="1">
      <extLst>
        <ext xmlns:x15="http://schemas.microsoft.com/office/spreadsheetml/2010/11/main" uri="{B97F6D7D-B522-45F9-BDA1-12C45D357490}">
          <x15:cacheHierarchy aggregatedColumn="2"/>
        </ext>
      </extLst>
    </cacheHierarchy>
    <cacheHierarchy uniqueName="[Measures].[Sum of Change 2]" caption="Sum of Change 2" measure="1" displayFolder="" measureGroup="Environment" count="0" hidden="1">
      <extLst>
        <ext xmlns:x15="http://schemas.microsoft.com/office/spreadsheetml/2010/11/main" uri="{B97F6D7D-B522-45F9-BDA1-12C45D357490}">
          <x15:cacheHierarchy aggregatedColumn="12"/>
        </ext>
      </extLst>
    </cacheHierarchy>
    <cacheHierarchy uniqueName="[Measures].[Sum of Change 3]" caption="Sum of Change 3" measure="1" displayFolder="" measureGroup="Social" count="0" hidden="1">
      <extLst>
        <ext xmlns:x15="http://schemas.microsoft.com/office/spreadsheetml/2010/11/main" uri="{B97F6D7D-B522-45F9-BDA1-12C45D357490}">
          <x15:cacheHierarchy aggregatedColumn="79"/>
        </ext>
      </extLst>
    </cacheHierarchy>
    <cacheHierarchy uniqueName="[Measures].[Sum of Total]" caption="Sum of Total" measure="1" displayFolder="" measureGroup="Expense" count="0" hidden="1">
      <extLst>
        <ext xmlns:x15="http://schemas.microsoft.com/office/spreadsheetml/2010/11/main" uri="{B97F6D7D-B522-45F9-BDA1-12C45D357490}">
          <x15:cacheHierarchy aggregatedColumn="28"/>
        </ext>
      </extLst>
    </cacheHierarchy>
    <cacheHierarchy uniqueName="[Measures].[Sum of Total 2]" caption="Sum of Total 2" measure="1" displayFolder="" measureGroup="Revenue" count="0" hidden="1">
      <extLst>
        <ext xmlns:x15="http://schemas.microsoft.com/office/spreadsheetml/2010/11/main" uri="{B97F6D7D-B522-45F9-BDA1-12C45D357490}">
          <x15:cacheHierarchy aggregatedColumn="53"/>
        </ext>
      </extLst>
    </cacheHierarchy>
    <cacheHierarchy uniqueName="[Measures].[Sum of Volume]" caption="Sum of Volume" measure="1" displayFolder="" measureGroup="Sales" count="0" hidden="1">
      <extLst>
        <ext xmlns:x15="http://schemas.microsoft.com/office/spreadsheetml/2010/11/main" uri="{B97F6D7D-B522-45F9-BDA1-12C45D357490}">
          <x15:cacheHierarchy aggregatedColumn="75"/>
        </ext>
      </extLst>
    </cacheHierarchy>
    <cacheHierarchy uniqueName="[Measures].[Sum of Month No]" caption="Sum of Month No" measure="1" displayFolder="" measureGroup="Sales" count="0" hidden="1">
      <extLst>
        <ext xmlns:x15="http://schemas.microsoft.com/office/spreadsheetml/2010/11/main" uri="{B97F6D7D-B522-45F9-BDA1-12C45D357490}">
          <x15:cacheHierarchy aggregatedColumn="64"/>
        </ext>
      </extLst>
    </cacheHierarchy>
    <cacheHierarchy uniqueName="[Measures].[Sum of 2015-16]" caption="Sum of 2015-16" measure="1" displayFolder="" measureGroup="Risks" count="0" hidden="1">
      <extLst>
        <ext xmlns:x15="http://schemas.microsoft.com/office/spreadsheetml/2010/11/main" uri="{B97F6D7D-B522-45F9-BDA1-12C45D357490}">
          <x15:cacheHierarchy aggregatedColumn="57"/>
        </ext>
      </extLst>
    </cacheHierarchy>
    <cacheHierarchy uniqueName="[Measures].[Sum of 2016-17]" caption="Sum of 2016-17" measure="1" displayFolder="" measureGroup="Risks" count="0" hidden="1">
      <extLst>
        <ext xmlns:x15="http://schemas.microsoft.com/office/spreadsheetml/2010/11/main" uri="{B97F6D7D-B522-45F9-BDA1-12C45D357490}">
          <x15:cacheHierarchy aggregatedColumn="58"/>
        </ext>
      </extLst>
    </cacheHierarchy>
    <cacheHierarchy uniqueName="[Measures].[Sum of 2017-18]" caption="Sum of 2017-18" measure="1" displayFolder="" measureGroup="Risks" count="0" hidden="1">
      <extLst>
        <ext xmlns:x15="http://schemas.microsoft.com/office/spreadsheetml/2010/11/main" uri="{B97F6D7D-B522-45F9-BDA1-12C45D357490}">
          <x15:cacheHierarchy aggregatedColumn="59"/>
        </ext>
      </extLst>
    </cacheHierarchy>
    <cacheHierarchy uniqueName="[Measures].[Sum of 2018-19]" caption="Sum of 2018-19" measure="1" displayFolder="" measureGroup="Risks" count="0" hidden="1">
      <extLst>
        <ext xmlns:x15="http://schemas.microsoft.com/office/spreadsheetml/2010/11/main" uri="{B97F6D7D-B522-45F9-BDA1-12C45D357490}">
          <x15:cacheHierarchy aggregatedColumn="60"/>
        </ext>
      </extLst>
    </cacheHierarchy>
    <cacheHierarchy uniqueName="[Measures].[Sum of 2019-20]" caption="Sum of 2019-20" measure="1" displayFolder="" measureGroup="Risks" count="0" hidden="1">
      <extLst>
        <ext xmlns:x15="http://schemas.microsoft.com/office/spreadsheetml/2010/11/main" uri="{B97F6D7D-B522-45F9-BDA1-12C45D357490}">
          <x15:cacheHierarchy aggregatedColumn="61"/>
        </ext>
      </extLst>
    </cacheHierarchy>
  </cacheHierarchies>
  <kpis count="0"/>
  <dimensions count="11">
    <dimension name="Community" uniqueName="[Community]" caption="Community"/>
    <dimension name="Department" uniqueName="[Department]" caption="Department"/>
    <dimension name="Environment" uniqueName="[Environment]" caption="Environment"/>
    <dimension name="Expense" uniqueName="[Expense]" caption="Expense"/>
    <dimension name="Finance" uniqueName="[Finance]" caption="Finance"/>
    <dimension measure="1" name="Measures" uniqueName="[Measures]" caption="Measures"/>
    <dimension name="OPs Effectiveness" uniqueName="[OPs Effectiveness]" caption="OPs Effectiveness"/>
    <dimension name="Revenue" uniqueName="[Revenue]" caption="Revenue"/>
    <dimension name="Risks" uniqueName="[Risks]" caption="Risks"/>
    <dimension name="Sales" uniqueName="[Sales]" caption="Sales"/>
    <dimension name="Social" uniqueName="[Social]" caption="Social"/>
  </dimensions>
  <measureGroups count="10">
    <measureGroup name="Community" caption="Community"/>
    <measureGroup name="Department" caption="Department"/>
    <measureGroup name="Environment" caption="Environment"/>
    <measureGroup name="Expense" caption="Expense"/>
    <measureGroup name="Finance" caption="Finance"/>
    <measureGroup name="OPs Effectiveness" caption="OPs Effectiveness"/>
    <measureGroup name="Revenue" caption="Revenue"/>
    <measureGroup name="Risks" caption="Risks"/>
    <measureGroup name="Sales" caption="Sales"/>
    <measureGroup name="Social" caption="Social"/>
  </measureGroups>
  <maps count="29">
    <map measureGroup="0" dimension="0"/>
    <map measureGroup="0" dimension="2"/>
    <map measureGroup="0" dimension="10"/>
    <map measureGroup="1" dimension="1"/>
    <map measureGroup="2" dimension="2"/>
    <map measureGroup="3" dimension="0"/>
    <map measureGroup="3" dimension="2"/>
    <map measureGroup="3" dimension="3"/>
    <map measureGroup="3" dimension="10"/>
    <map measureGroup="4" dimension="1"/>
    <map measureGroup="4" dimension="4"/>
    <map measureGroup="5" dimension="0"/>
    <map measureGroup="5" dimension="1"/>
    <map measureGroup="5" dimension="2"/>
    <map measureGroup="5" dimension="6"/>
    <map measureGroup="5" dimension="10"/>
    <map measureGroup="6" dimension="0"/>
    <map measureGroup="6" dimension="2"/>
    <map measureGroup="6" dimension="7"/>
    <map measureGroup="6" dimension="10"/>
    <map measureGroup="7" dimension="0"/>
    <map measureGroup="7" dimension="2"/>
    <map measureGroup="7" dimension="8"/>
    <map measureGroup="7" dimension="10"/>
    <map measureGroup="8" dimension="0"/>
    <map measureGroup="8" dimension="2"/>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FC389-4A2D-4899-8818-71DC239DE052}" name="PivotTable38" cacheId="640" applyNumberFormats="0" applyBorderFormats="0" applyFontFormats="0" applyPatternFormats="0" applyAlignmentFormats="0" applyWidthHeightFormats="1" dataCaption="Values" tag="3a929246-d499-4b39-bb4c-fb2738ec7293" updatedVersion="6" minRefreshableVersion="3" useAutoFormatting="1" subtotalHiddenItems="1" itemPrintTitles="1" createdVersion="5" indent="0" outline="1" outlineData="1" multipleFieldFilters="0">
  <location ref="B3:C22"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2">
    <field x="1"/>
    <field x="2"/>
  </rowFields>
  <rowItems count="19">
    <i>
      <x/>
    </i>
    <i r="1">
      <x/>
    </i>
    <i r="1">
      <x v="1"/>
    </i>
    <i r="1">
      <x v="2"/>
    </i>
    <i r="1">
      <x v="3"/>
    </i>
    <i r="1">
      <x v="4"/>
    </i>
    <i r="1">
      <x v="5"/>
    </i>
    <i r="1">
      <x v="6"/>
    </i>
    <i r="1">
      <x v="7"/>
    </i>
    <i>
      <x v="1"/>
    </i>
    <i r="1">
      <x/>
    </i>
    <i r="1">
      <x v="1"/>
    </i>
    <i r="1">
      <x v="2"/>
    </i>
    <i r="1">
      <x v="3"/>
    </i>
    <i r="1">
      <x v="4"/>
    </i>
    <i r="1">
      <x v="5"/>
    </i>
    <i r="1">
      <x v="6"/>
    </i>
    <i r="1">
      <x v="7"/>
    </i>
    <i t="grand">
      <x/>
    </i>
  </rowItems>
  <colItems count="1">
    <i/>
  </colItems>
  <dataFields count="1">
    <dataField name="Sum of Sales" fld="0"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s Effectiveness]"/>
        <x15:activeTabTopLevelEntity name="[Sales]"/>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A8E411-2F1E-4E03-9721-566BB733CF82}" name="PivotTable4" cacheId="652" applyNumberFormats="0" applyBorderFormats="0" applyFontFormats="0" applyPatternFormats="0" applyAlignmentFormats="0" applyWidthHeightFormats="1" dataCaption="Values" tag="2e848218-fa1c-41fe-bbfe-232013a6164d" updatedVersion="6" minRefreshableVersion="3" useAutoFormatting="1" subtotalHiddenItems="1" itemPrintTitles="1" createdVersion="5" indent="0" outline="1" outlineData="1" multipleFieldFilters="0">
  <location ref="B3:C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CY" fld="1" baseField="0" baseItem="0" numFmtId="9"/>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s Effectiveness]"/>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F03D09-5C97-4BA6-A852-33CC044249A7}" name="PivotTable40" cacheId="667" applyNumberFormats="0" applyBorderFormats="0" applyFontFormats="0" applyPatternFormats="0" applyAlignmentFormats="0" applyWidthHeightFormats="1" dataCaption="Values" tag="b115d391-8770-46c8-9548-15bc17ad6b5e" updatedVersion="6" minRefreshableVersion="3" useAutoFormatting="1" itemPrintTitles="1" createdVersion="5" indent="0" outline="1" outlineData="1" multipleFieldFilters="0">
  <location ref="B3:G10"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Sum of 2015-16" fld="1" baseField="0" baseItem="0"/>
    <dataField name="Sum of 2016-17" fld="2" baseField="0" baseItem="0"/>
    <dataField name="Sum of 2017-18" fld="3" baseField="0" baseItem="0"/>
    <dataField name="Sum of 2018-19" fld="4" baseField="0" baseItem="0"/>
    <dataField name="Sum of 2019-20" fld="5"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isks]"/>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7B1592-884C-4BBB-8064-6EECBFF61F43}" name="PivotTable4" cacheId="679" applyNumberFormats="0" applyBorderFormats="0" applyFontFormats="0" applyPatternFormats="0" applyAlignmentFormats="0" applyWidthHeightFormats="1" dataCaption="Values" tag="90e03ef5-b58f-4b72-ae90-1d67df818f6a" updatedVersion="6" minRefreshableVersion="3" useAutoFormatting="1" itemPrintTitles="1" createdVersion="5" indent="0" outline="1" outlineData="1" multipleFieldFilters="0">
  <location ref="B75:D90"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A24272-8AAB-4F58-9F4B-16A33EECFE34}" name="PivotTable3" cacheId="676" applyNumberFormats="0" applyBorderFormats="0" applyFontFormats="0" applyPatternFormats="0" applyAlignmentFormats="0" applyWidthHeightFormats="1" dataCaption="Values" tag="89ba3f20-15a1-4172-b82a-25367f1df469" updatedVersion="6" minRefreshableVersion="3" useAutoFormatting="1" itemPrintTitles="1" createdVersion="5" indent="0" outline="1" outlineData="1" multipleFieldFilters="0">
  <location ref="B57:D72"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DA9AD0-E190-48AC-8E3F-1CA43733E023}" name="PivotTable2" cacheId="673" applyNumberFormats="0" applyBorderFormats="0" applyFontFormats="0" applyPatternFormats="0" applyAlignmentFormats="0" applyWidthHeightFormats="1" dataCaption="Values" tag="30a05286-dd93-4abc-80bc-869902a3721c" updatedVersion="6" minRefreshableVersion="3" useAutoFormatting="1" itemPrintTitles="1" createdVersion="5" indent="0" outline="1" outlineData="1" multipleFieldFilters="0">
  <location ref="B39:D54"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830051-4659-416E-989C-7A28E57104B6}" name="PivotTable7" cacheId="685" applyNumberFormats="0" applyBorderFormats="0" applyFontFormats="0" applyPatternFormats="0" applyAlignmentFormats="0" applyWidthHeightFormats="1" dataCaption="Values" tag="abc8d0cf-b653-4832-8d7f-61e0ab9ec9f5" updatedVersion="6" minRefreshableVersion="3" useAutoFormatting="1" itemPrintTitles="1" createdVersion="5" indent="0" outline="1" outlineData="1" multipleFieldFilters="0">
  <location ref="B111:D126"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052293B-C78F-436A-A899-E1EDCB163DB6}" name="PivotTable1" cacheId="670" applyNumberFormats="0" applyBorderFormats="0" applyFontFormats="0" applyPatternFormats="0" applyAlignmentFormats="0" applyWidthHeightFormats="1" dataCaption="Values" tag="669bf1b0-adb7-4cb7-9064-90c057b9f765" updatedVersion="6" minRefreshableVersion="3" useAutoFormatting="1" itemPrintTitles="1" createdVersion="5" indent="0" outline="1" outlineData="1" multipleFieldFilters="0">
  <location ref="B21:D36"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6AE7FF-769A-47A6-8EC0-62C774FB7DDB}" name="PivotTable5" cacheId="655" applyNumberFormats="0" applyBorderFormats="0" applyFontFormats="0" applyPatternFormats="0" applyAlignmentFormats="0" applyWidthHeightFormats="1" dataCaption="Values" tag="c7f40298-2a0d-47e8-81dd-d2a529607395" updatedVersion="6" minRefreshableVersion="3" useAutoFormatting="1" subtotalHiddenItems="1" itemPrintTitles="1" createdVersion="5" indent="0" outline="1" outlineData="1" multipleFieldFilters="0">
  <location ref="B3:D18" firstHeaderRow="0" firstDataRow="1" firstDataCol="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5">
    <i>
      <x/>
    </i>
    <i r="1">
      <x/>
    </i>
    <i r="1">
      <x v="1"/>
    </i>
    <i r="1">
      <x v="2"/>
    </i>
    <i r="1">
      <x v="3"/>
    </i>
    <i r="1">
      <x v="4"/>
    </i>
    <i r="1">
      <x v="5"/>
    </i>
    <i>
      <x v="1"/>
    </i>
    <i r="1">
      <x/>
    </i>
    <i r="1">
      <x v="1"/>
    </i>
    <i r="1">
      <x v="2"/>
    </i>
    <i r="1">
      <x v="3"/>
    </i>
    <i r="1">
      <x v="4"/>
    </i>
    <i r="1">
      <x v="5"/>
    </i>
    <i t="grand">
      <x/>
    </i>
  </rowItems>
  <colFields count="1">
    <field x="-2"/>
  </colFields>
  <colItems count="2">
    <i>
      <x/>
    </i>
    <i i="1">
      <x v="1"/>
    </i>
  </colItems>
  <dataFields count="2">
    <dataField name="Sum of Sales" fld="2" baseField="0" baseItem="0" numFmtId="166"/>
    <dataField name="Sum of Volume" fld="3" baseField="1" baseItem="0" numFmtId="167"/>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7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446521B-7D93-4F6E-A739-4B94CABD58D6}" name="PivotTable6" cacheId="682" applyNumberFormats="0" applyBorderFormats="0" applyFontFormats="0" applyPatternFormats="0" applyAlignmentFormats="0" applyWidthHeightFormats="1" dataCaption="Values" tag="1c6500b8-60d8-4917-81a3-4324313fc704" updatedVersion="6" minRefreshableVersion="3" useAutoFormatting="1" itemPrintTitles="1" createdVersion="5" indent="0" outline="1" outlineData="1" multipleFieldFilters="0">
  <location ref="B93:D108" firstHeaderRow="0"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2"/>
    <field x="1"/>
  </rowFields>
  <rowItems count="15">
    <i>
      <x/>
    </i>
    <i r="1">
      <x/>
    </i>
    <i r="2">
      <x/>
    </i>
    <i r="2">
      <x v="1"/>
    </i>
    <i r="2">
      <x v="2"/>
    </i>
    <i r="2">
      <x v="3"/>
    </i>
    <i r="2">
      <x v="4"/>
    </i>
    <i r="2">
      <x v="5"/>
    </i>
    <i r="2">
      <x v="6"/>
    </i>
    <i r="2">
      <x v="7"/>
    </i>
    <i r="2">
      <x v="8"/>
    </i>
    <i r="2">
      <x v="9"/>
    </i>
    <i r="2">
      <x v="10"/>
    </i>
    <i r="2">
      <x v="11"/>
    </i>
    <i t="grand">
      <x/>
    </i>
  </rowItems>
  <colFields count="1">
    <field x="-2"/>
  </colFields>
  <colItems count="2">
    <i>
      <x/>
    </i>
    <i i="1">
      <x v="1"/>
    </i>
  </colItems>
  <dataFields count="2">
    <dataField name="Sum of Sales" fld="3" baseField="0" baseItem="0"/>
    <dataField name="Sum of Volume" fld="4"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2"/>
    <rowHierarchyUsage hierarchyUsage="7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46293-6F15-4D7B-9C30-7843F0EDF41F}" name="PivotTable1" cacheId="634" applyNumberFormats="0" applyBorderFormats="0" applyFontFormats="0" applyPatternFormats="0" applyAlignmentFormats="0" applyWidthHeightFormats="1" dataCaption="Values" tag="770e6830-fc4a-4112-8875-e8a087f76c4d" updatedVersion="6" minRefreshableVersion="3" useAutoFormatting="1" subtotalHiddenItems="1" itemPrintTitles="1" createdVersion="5" indent="0" outline="1" outlineData="1" multipleFieldFilters="0">
  <location ref="B3:N11" firstHeaderRow="0" firstDataRow="1" firstDataCol="1"/>
  <pivotFields count="1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8">
    <i>
      <x/>
    </i>
    <i r="1">
      <x/>
    </i>
    <i r="1">
      <x v="1"/>
    </i>
    <i r="1">
      <x v="2"/>
    </i>
    <i r="1">
      <x v="3"/>
    </i>
    <i r="1">
      <x v="4"/>
    </i>
    <i r="1">
      <x v="5"/>
    </i>
    <i t="grand">
      <x/>
    </i>
  </rowItems>
  <colFields count="1">
    <field x="-2"/>
  </colFields>
  <colItems count="12">
    <i>
      <x/>
    </i>
    <i i="1">
      <x v="1"/>
    </i>
    <i i="2">
      <x v="2"/>
    </i>
    <i i="3">
      <x v="3"/>
    </i>
    <i i="4">
      <x v="4"/>
    </i>
    <i i="5">
      <x v="5"/>
    </i>
    <i i="6">
      <x v="6"/>
    </i>
    <i i="7">
      <x v="7"/>
    </i>
    <i i="8">
      <x v="8"/>
    </i>
    <i i="9">
      <x v="9"/>
    </i>
    <i i="10">
      <x v="10"/>
    </i>
    <i i="11">
      <x v="11"/>
    </i>
  </colItems>
  <dataFields count="12">
    <dataField name="Sum of Jul" fld="2" baseField="0" baseItem="0"/>
    <dataField name="Sum of Aug" fld="3" baseField="0" baseItem="0"/>
    <dataField name="Sum of Sep" fld="4" baseField="0" baseItem="0"/>
    <dataField name="Sum of Oct" fld="5" baseField="0" baseItem="0"/>
    <dataField name="Sum of Nov" fld="6" baseField="0" baseItem="0"/>
    <dataField name="Sum of Dec" fld="7" baseField="0" baseItem="0"/>
    <dataField name="Sum of Jan" fld="8" baseField="0" baseItem="0"/>
    <dataField name="Sum of Feb" fld="9" baseField="0" baseItem="0"/>
    <dataField name="Sum of Mar" fld="10" baseField="0" baseItem="0"/>
    <dataField name="Sum of Apr" fld="11" baseField="0" baseItem="0"/>
    <dataField name="Sum of May" fld="12" baseField="0" baseItem="0"/>
    <dataField name="Sum of Jun" fld="13"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ense]"/>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EE7C6-DAF0-4059-AC12-75D7B5DB8C07}" name="PivotTable9" cacheId="637" applyNumberFormats="0" applyBorderFormats="0" applyFontFormats="0" applyPatternFormats="0" applyAlignmentFormats="0" applyWidthHeightFormats="1" dataCaption="Values" tag="495ceb47-3bdd-4c5f-b5fd-148710e2fa32" updatedVersion="6" minRefreshableVersion="3" useAutoFormatting="1" subtotalHiddenItems="1" itemPrintTitles="1" createdVersion="5" indent="0" outline="1" outlineData="1" multipleFieldFilters="0">
  <location ref="B3:N11" firstHeaderRow="0" firstDataRow="1" firstDataCol="1"/>
  <pivotFields count="15">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0"/>
    <field x="13"/>
  </rowFields>
  <rowItems count="8">
    <i>
      <x/>
    </i>
    <i r="1">
      <x/>
    </i>
    <i r="1">
      <x v="1"/>
    </i>
    <i r="1">
      <x v="2"/>
    </i>
    <i r="1">
      <x v="3"/>
    </i>
    <i r="1">
      <x v="4"/>
    </i>
    <i r="1">
      <x v="5"/>
    </i>
    <i t="grand">
      <x/>
    </i>
  </rowItems>
  <colFields count="1">
    <field x="-2"/>
  </colFields>
  <colItems count="12">
    <i>
      <x/>
    </i>
    <i i="1">
      <x v="1"/>
    </i>
    <i i="2">
      <x v="2"/>
    </i>
    <i i="3">
      <x v="3"/>
    </i>
    <i i="4">
      <x v="4"/>
    </i>
    <i i="5">
      <x v="5"/>
    </i>
    <i i="6">
      <x v="6"/>
    </i>
    <i i="7">
      <x v="7"/>
    </i>
    <i i="8">
      <x v="8"/>
    </i>
    <i i="9">
      <x v="9"/>
    </i>
    <i i="10">
      <x v="10"/>
    </i>
    <i i="11">
      <x v="11"/>
    </i>
  </colItems>
  <dataFields count="12">
    <dataField name="Sum of Jul" fld="1" baseField="0" baseItem="0"/>
    <dataField name="Sum of Aug" fld="2" baseField="0" baseItem="0"/>
    <dataField name="Sum of Sep" fld="3" baseField="0" baseItem="0"/>
    <dataField name="Sum of Oct" fld="4" baseField="0" baseItem="0"/>
    <dataField name="Sum of Nov" fld="5" baseField="0" baseItem="0"/>
    <dataField name="Sum of Dec" fld="6" baseField="0" baseItem="0"/>
    <dataField name="Sum of Jan" fld="7" baseField="0" baseItem="0"/>
    <dataField name="Sum of Feb" fld="8" baseField="0" baseItem="0"/>
    <dataField name="Sum of Mar" fld="9" baseField="0" baseItem="0"/>
    <dataField name="Sum of Apr" fld="10" baseField="0" baseItem="0"/>
    <dataField name="Sum of May" fld="11" baseField="0" baseItem="0"/>
    <dataField name="Sum of Jun" fld="12"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0"/>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683A2-067B-432F-9E39-DB799EE597F2}" name="PivotTable1" cacheId="646" applyNumberFormats="0" applyBorderFormats="0" applyFontFormats="0" applyPatternFormats="0" applyAlignmentFormats="0" applyWidthHeightFormats="1" dataCaption="Values" tag="e37c4232-afa1-4261-bb73-1bc084050c21" updatedVersion="6" minRefreshableVersion="3" useAutoFormatting="1" subtotalHiddenItems="1" itemPrintTitles="1" createdVersion="5" indent="0" outline="1" outlineData="1" multipleFieldFilters="0" chartFormat="7">
  <location ref="B3:C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baseField="0" baseItem="0" numFmtId="166"/>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munity]"/>
        <x15:activeTabTopLevelEntity name="[Expense]"/>
        <x15:activeTabTopLevelEntity name="[Reven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ADDFC7-5C73-4EBA-8548-A2285059837F}" name="PivotTable3" cacheId="649" applyNumberFormats="0" applyBorderFormats="0" applyFontFormats="0" applyPatternFormats="0" applyAlignmentFormats="0" applyWidthHeightFormats="1" dataCaption="Values" tag="1d98349e-dbe6-46eb-95c2-5c102c60e128" updatedVersion="6" minRefreshableVersion="3" useAutoFormatting="1" subtotalHiddenItems="1" itemPrintTitles="1" createdVersion="5" indent="0" outline="1" outlineData="1" multipleFieldFilters="0">
  <location ref="B12:C1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baseField="0" baseItem="1" numFmtId="166"/>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6B447B-82B6-43BE-AAC7-715E8CB400D3}" name="PivotTable11" cacheId="664" applyNumberFormats="0" applyBorderFormats="0" applyFontFormats="0" applyPatternFormats="0" applyAlignmentFormats="0" applyWidthHeightFormats="1" dataCaption="Values" tag="39ae6692-cfb5-4c84-82dd-2dd21f75e5e0" updatedVersion="6" minRefreshableVersion="3" useAutoFormatting="1" itemPrintTitles="1" createdVersion="5" indent="0" outline="1" outlineData="1" multipleFieldFilters="0" chartFormat="8">
  <location ref="B3:C30"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Volume" fld="2"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379299-8DD4-48CB-9F17-B13D9DEE9505}" name="PivotTable7" cacheId="658" applyNumberFormats="0" applyBorderFormats="0" applyFontFormats="0" applyPatternFormats="0" applyAlignmentFormats="0" applyWidthHeightFormats="1" dataCaption="Values" tag="ceeebdf8-5251-48ee-8bac-effc6836933e" updatedVersion="6" minRefreshableVersion="3" useAutoFormatting="1" subtotalHiddenItems="1" itemPrintTitles="1" createdVersion="5" indent="0" outline="1" outlineData="1" multipleFieldFilters="0">
  <location ref="B3:C1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2">
    <field x="3"/>
    <field x="0"/>
  </rowFields>
  <rowItems count="9">
    <i>
      <x/>
    </i>
    <i r="1">
      <x/>
    </i>
    <i r="1">
      <x v="1"/>
    </i>
    <i r="1">
      <x v="2"/>
    </i>
    <i>
      <x v="1"/>
    </i>
    <i r="1">
      <x/>
    </i>
    <i r="1">
      <x v="1"/>
    </i>
    <i r="1">
      <x v="2"/>
    </i>
    <i t="grand">
      <x/>
    </i>
  </rowItems>
  <colItems count="1">
    <i/>
  </colItems>
  <dataFields count="1">
    <dataField name="Sum of Sales" fld="1"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7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venue]"/>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D4041F-B399-48EA-B297-5A4A88932B0B}" name="PivotTable10" cacheId="661" applyNumberFormats="0" applyBorderFormats="0" applyFontFormats="0" applyPatternFormats="0" applyAlignmentFormats="0" applyWidthHeightFormats="1" dataCaption="Values" tag="2fe304a0-ef08-44e2-a8b5-e359dd88249c" updatedVersion="6" minRefreshableVersion="3" useAutoFormatting="1" itemPrintTitles="1" createdVersion="5" indent="0" outline="1" outlineData="1" multipleFieldFilters="0">
  <location ref="B16:C21"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5">
    <i>
      <x/>
    </i>
    <i r="1">
      <x/>
    </i>
    <i>
      <x v="1"/>
    </i>
    <i r="1">
      <x/>
    </i>
    <i t="grand">
      <x/>
    </i>
  </rowItems>
  <colItems count="1">
    <i/>
  </colItems>
  <dataFields count="1">
    <dataField name="Sum of Sales" fld="2" baseField="0" baseItem="0"/>
  </dataFields>
  <pivotHierarchies count="130">
    <pivotHierarchy multipleItemSelectionAllowed="1" dragToData="1">
      <members count="1" level="1">
        <member name="[Community].[Region].&amp;[Nth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C9BE98-438C-4D11-9166-65F638368767}" name="PivotTable42" cacheId="643" applyNumberFormats="0" applyBorderFormats="0" applyFontFormats="0" applyPatternFormats="0" applyAlignmentFormats="0" applyWidthHeightFormats="1" dataCaption="Values" tag="d6368a61-2a85-4dc6-bf63-6be91bfd160a" updatedVersion="6" minRefreshableVersion="3" useAutoFormatting="1" subtotalHiddenItems="1" itemPrintTitles="1" createdVersion="5" indent="0" outline="1" outlineData="1" multipleFieldFilters="0">
  <location ref="B3:C7" firstHeaderRow="1" firstDataRow="1" firstDataCol="1"/>
  <pivotFields count="4">
    <pivotField axis="axisRow" allDrilled="1" subtotalTop="0" showAll="0" dataSourceSort="1" defaultSubtotal="0" defaultAttributeDrillState="1">
      <items count="5">
        <item s="1" x="0"/>
        <item x="1"/>
        <item x="2"/>
        <item x="3"/>
        <item x="4"/>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3">
    <field x="0"/>
    <field x="1"/>
    <field x="2"/>
  </rowFields>
  <rowItems count="4">
    <i>
      <x/>
    </i>
    <i r="1">
      <x/>
    </i>
    <i r="2">
      <x/>
    </i>
    <i t="grand">
      <x/>
    </i>
  </rowItems>
  <colItems count="1">
    <i/>
  </colItems>
  <dataFields count="1">
    <dataField name="Change" fld="3" baseField="0" baseItem="0"/>
  </dataFields>
  <formats count="13">
    <format dxfId="143">
      <pivotArea collapsedLevelsAreSubtotals="1" fieldPosition="0">
        <references count="3">
          <reference field="0" count="1" selected="0">
            <x v="2"/>
          </reference>
          <reference field="1" count="0" selected="0"/>
          <reference field="2" count="1">
            <x v="2"/>
          </reference>
        </references>
      </pivotArea>
    </format>
    <format dxfId="142">
      <pivotArea collapsedLevelsAreSubtotals="1" fieldPosition="0">
        <references count="1">
          <reference field="0" count="1">
            <x v="4"/>
          </reference>
        </references>
      </pivotArea>
    </format>
    <format dxfId="141">
      <pivotArea collapsedLevelsAreSubtotals="1" fieldPosition="0">
        <references count="2">
          <reference field="0" count="1" selected="0">
            <x v="4"/>
          </reference>
          <reference field="1" count="0"/>
        </references>
      </pivotArea>
    </format>
    <format dxfId="140">
      <pivotArea collapsedLevelsAreSubtotals="1" fieldPosition="0">
        <references count="3">
          <reference field="0" count="1" selected="0">
            <x v="4"/>
          </reference>
          <reference field="1" count="0" selected="0"/>
          <reference field="2" count="1">
            <x v="4"/>
          </reference>
        </references>
      </pivotArea>
    </format>
    <format dxfId="139">
      <pivotArea collapsedLevelsAreSubtotals="1" fieldPosition="0">
        <references count="1">
          <reference field="0" count="1">
            <x v="3"/>
          </reference>
        </references>
      </pivotArea>
    </format>
    <format dxfId="138">
      <pivotArea collapsedLevelsAreSubtotals="1" fieldPosition="0">
        <references count="2">
          <reference field="0" count="1" selected="0">
            <x v="3"/>
          </reference>
          <reference field="1" count="0"/>
        </references>
      </pivotArea>
    </format>
    <format dxfId="137">
      <pivotArea collapsedLevelsAreSubtotals="1" fieldPosition="0">
        <references count="3">
          <reference field="0" count="1" selected="0">
            <x v="3"/>
          </reference>
          <reference field="1" count="0" selected="0"/>
          <reference field="2" count="1">
            <x v="3"/>
          </reference>
        </references>
      </pivotArea>
    </format>
    <format dxfId="136">
      <pivotArea collapsedLevelsAreSubtotals="1" fieldPosition="0">
        <references count="1">
          <reference field="0" count="1">
            <x v="0"/>
          </reference>
        </references>
      </pivotArea>
    </format>
    <format dxfId="135">
      <pivotArea collapsedLevelsAreSubtotals="1" fieldPosition="0">
        <references count="2">
          <reference field="0" count="1" selected="0">
            <x v="0"/>
          </reference>
          <reference field="1" count="0"/>
        </references>
      </pivotArea>
    </format>
    <format dxfId="134">
      <pivotArea collapsedLevelsAreSubtotals="1" fieldPosition="0">
        <references count="3">
          <reference field="0" count="1" selected="0">
            <x v="0"/>
          </reference>
          <reference field="1" count="0" selected="0"/>
          <reference field="2" count="1">
            <x v="0"/>
          </reference>
        </references>
      </pivotArea>
    </format>
    <format dxfId="133">
      <pivotArea collapsedLevelsAreSubtotals="1" fieldPosition="0">
        <references count="1">
          <reference field="0" count="1">
            <x v="1"/>
          </reference>
        </references>
      </pivotArea>
    </format>
    <format dxfId="132">
      <pivotArea collapsedLevelsAreSubtotals="1" fieldPosition="0">
        <references count="2">
          <reference field="0" count="1" selected="0">
            <x v="1"/>
          </reference>
          <reference field="1" count="0"/>
        </references>
      </pivotArea>
    </format>
    <format dxfId="131">
      <pivotArea collapsedLevelsAreSubtotals="1" fieldPosition="0">
        <references count="3">
          <reference field="0" count="1" selected="0">
            <x v="1"/>
          </reference>
          <reference field="1" count="0" selected="0"/>
          <reference field="2" count="1">
            <x v="1"/>
          </reference>
        </references>
      </pivotArea>
    </format>
  </formats>
  <pivotHierarchies count="1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han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munit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352FBF-37DB-46EE-AA09-E4D2758AC85C}" sourceName="[Community].[Region]">
  <pivotTables>
    <pivotTable tabId="14" name="PivotTable1"/>
    <pivotTable tabId="18" name="PivotTable9"/>
    <pivotTable tabId="19" name="PivotTable38"/>
    <pivotTable tabId="21" name="PivotTable42"/>
    <pivotTable tabId="22" name="PivotTable1"/>
    <pivotTable tabId="22" name="PivotTable3"/>
    <pivotTable tabId="23" name="PivotTable4"/>
    <pivotTable tabId="24" name="PivotTable5"/>
    <pivotTable tabId="25" name="PivotTable7"/>
    <pivotTable tabId="25" name="PivotTable10"/>
    <pivotTable tabId="26" name="PivotTable11"/>
    <pivotTable tabId="27" name="PivotTable40"/>
    <pivotTable tabId="24" name="PivotTable1"/>
    <pivotTable tabId="24" name="PivotTable2"/>
    <pivotTable tabId="24" name="PivotTable3"/>
    <pivotTable tabId="24" name="PivotTable4"/>
    <pivotTable tabId="24" name="PivotTable6"/>
    <pivotTable tabId="24" name="PivotTable7"/>
  </pivotTables>
  <data>
    <olap pivotCacheId="1191693287">
      <levels count="2">
        <level uniqueName="[Community].[Region].[(All)]" sourceCaption="(All)" count="0"/>
        <level uniqueName="[Community].[Region].[Region]" sourceCaption="Region" count="5">
          <ranges>
            <range startItem="0">
              <i n="[Community].[Region].&amp;[Africa]" c="Africa"/>
              <i n="[Community].[Region].&amp;[AsiaPac]" c="AsiaPac"/>
              <i n="[Community].[Region].&amp;[Europe]" c="Europe"/>
              <i n="[Community].[Region].&amp;[NthAmerica]" c="NthAmerica"/>
              <i n="[Community].[Region].&amp;[SthAmerica]" c="SthAmerica"/>
            </range>
          </ranges>
        </level>
      </levels>
      <selections count="1">
        <selection n="[Community].[Region].&amp;[Nth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90E85B1-F293-4E0C-A5D6-0080772F27B7}" cache="Slicer_Region" caption="Region" columnCount="5"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4BA75A62-2C31-4AF0-B03A-5DF9BDFF7AF2}" cache="Slicer_Region" caption="Region" columnCount="5" level="1"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0" xr10:uid="{15661820-A0A3-4527-8E12-1A9275417DA3}" cache="Slicer_Region" caption="Region" columnCount="5" showCaption="0" level="1" style="SlicerStyleDark4 2"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80CE2A4-2B5F-4E38-BCA5-223775063930}" cache="Slicer_Region" caption="Region" columnCount="5"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6A50606-580B-4E0D-A3A7-325B537ADA03}" cache="Slicer_Region" caption="Region" columnCount="5"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9AD34AF-173F-4338-9E3C-9A71FB254CC3}" cache="Slicer_Region" caption="Region" columnCount="5"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8" xr10:uid="{A77BFC75-1B12-47A9-8BE8-8A4E977D8929}" cache="Slicer_Region" caption="Region" columnCount="5"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003DBEBA-64C8-4269-A515-931FF769DD69}" cache="Slicer_Region" caption="Region" columnCount="5"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E96F008-8894-4561-882A-B0DC7CE8BCE1}" cache="Slicer_Region" caption="Region" columnCount="5"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D6B9A2CB-EE90-423F-B6EA-BE223451494D}" cache="Slicer_Region" caption="Region" columnCount="5"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9" xr10:uid="{95A68981-0B6E-4E6B-8CB8-59844578A62A}" cache="Slicer_Region" caption="Region" columnCount="5"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A6AB3F-4376-4DCD-B883-D637BCB166E2}" name="Table4" displayName="Table4" ref="A1:O31" totalsRowShown="0" headerRowDxfId="235" dataDxfId="234" headerRowCellStyle="Comma" dataCellStyle="Comma">
  <autoFilter ref="A1:O31" xr:uid="{2F99D420-2EF7-41C7-B7FC-6AE0DB019196}"/>
  <tableColumns count="15">
    <tableColumn id="1" xr3:uid="{55930CC9-48E0-4F80-A588-5846F241361E}" name="Year">
      <calculatedColumnFormula>List!$I$2</calculatedColumnFormula>
    </tableColumn>
    <tableColumn id="2" xr3:uid="{406B77CD-2D64-4C0F-BBA0-AA776F8C0836}" name="Region"/>
    <tableColumn id="3" xr3:uid="{DC677457-F027-4038-ABCF-3F70C542F1B2}" name="Jul" dataDxfId="233" dataCellStyle="Comma"/>
    <tableColumn id="4" xr3:uid="{D1F28076-AC25-418E-AC21-5027B77C4507}" name="Aug" dataDxfId="232" dataCellStyle="Comma"/>
    <tableColumn id="5" xr3:uid="{E66EAF42-82E3-4840-8EA9-D959AE343D67}" name="Sep" dataDxfId="231" dataCellStyle="Comma"/>
    <tableColumn id="6" xr3:uid="{547BFD9D-6F2D-44D1-82CE-0D34E317AF2C}" name="Oct" dataDxfId="230" dataCellStyle="Comma"/>
    <tableColumn id="7" xr3:uid="{FF67210F-7BDF-47D0-A217-DA0F18913636}" name="Nov" dataDxfId="229" dataCellStyle="Comma"/>
    <tableColumn id="8" xr3:uid="{BDA8386D-FD38-435E-8DB7-BCE01764CE17}" name="Dec" dataDxfId="228" dataCellStyle="Comma"/>
    <tableColumn id="9" xr3:uid="{C6C6D899-7C0E-433A-AE52-B75A1CCB65EC}" name="Jan" dataDxfId="227" dataCellStyle="Comma"/>
    <tableColumn id="10" xr3:uid="{6828F49F-97A1-4B9D-9D63-C8FD12916519}" name="Feb" dataDxfId="226" dataCellStyle="Comma"/>
    <tableColumn id="11" xr3:uid="{0CFA9118-2379-4E73-AB5A-95110095EA6E}" name="Mar" dataDxfId="225" dataCellStyle="Comma"/>
    <tableColumn id="12" xr3:uid="{356EAF3A-42DF-43B4-8C04-8933B48079FB}" name="Apr" dataDxfId="224" dataCellStyle="Comma"/>
    <tableColumn id="13" xr3:uid="{8C4636D3-A69A-4DBF-A69B-86ED11B6DB82}" name="May" dataDxfId="223" dataCellStyle="Comma"/>
    <tableColumn id="14" xr3:uid="{232BED81-0B6A-4787-923A-664D8401E06E}" name="Jun" dataDxfId="222" dataCellStyle="Comma"/>
    <tableColumn id="15" xr3:uid="{93C20FA1-878B-4CD7-837B-76CB761C0830}" name="Total" dataDxfId="221">
      <calculatedColumnFormula>SUM(C2:N2)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7A51EC6-9D5B-489D-8643-D35E163764BF}" name="Table12" displayName="Table12" ref="F2:I6" totalsRowCount="1">
  <autoFilter ref="F2:I5" xr:uid="{7A0F7814-1081-4434-92D1-B953954F6399}"/>
  <tableColumns count="4">
    <tableColumn id="1" xr3:uid="{AEC4D1FC-9F6F-471F-BD4E-FC2CB4E50402}" name="Region" totalsRowFunction="custom">
      <totalsRowFormula>A3</totalsRowFormula>
    </tableColumn>
    <tableColumn id="2" xr3:uid="{285C5B94-7399-4FB6-8645-0BE2F7B2789A}" name="Segment"/>
    <tableColumn id="3" xr3:uid="{BF129543-05D9-405E-9593-9C3E147DA76B}" name="Change" dataDxfId="154" totalsRowDxfId="153"/>
    <tableColumn id="4" xr3:uid="{11D2F697-5C9A-41DF-BFFE-FCA69368BE24}" name="Desc"/>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BDA0BD-2487-4871-971B-C2FB6531B959}" name="Table10" displayName="Table10" ref="A1:H31" totalsRowShown="0" headerRowDxfId="152">
  <autoFilter ref="A1:H31" xr:uid="{6692049E-B0D1-42F6-8C64-DF63E56794D2}"/>
  <tableColumns count="8">
    <tableColumn id="1" xr3:uid="{34885680-2BFE-4C02-AA8F-4C3BBF1A1922}" name="Region" dataDxfId="151"/>
    <tableColumn id="2" xr3:uid="{41304CB8-880C-41FC-97CE-C2AEB62AE1BC}" name="Activity" dataDxfId="150"/>
    <tableColumn id="3" xr3:uid="{89BC925C-4513-484B-A57E-E7DFC228E3C6}" name="Dept" dataDxfId="149"/>
    <tableColumn id="4" xr3:uid="{0119499D-C4C5-4597-8261-AF203D3C3BCA}" name="2015-16" dataDxfId="148" dataCellStyle="Comma"/>
    <tableColumn id="5" xr3:uid="{49D9D30D-1337-4D41-838E-ED7339D49319}" name="2016-17" dataDxfId="147" dataCellStyle="Comma"/>
    <tableColumn id="6" xr3:uid="{0093CE2E-7963-4F87-96B7-86A0E70792C3}" name="2017-18"/>
    <tableColumn id="7" xr3:uid="{0298D6B6-D567-421F-99F6-C76AFBF90FF2}" name="2018-19"/>
    <tableColumn id="8" xr3:uid="{15723D6C-0E91-43E8-8FC1-FBA98B8E0420}" name="2019-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38AD70-9585-429C-817A-55B0C9BEFAB5}" name="Table5" displayName="Table5" ref="A1:O2596" totalsRowShown="0" headerRowDxfId="220" dataDxfId="218" headerRowBorderDxfId="219" tableBorderDxfId="217" totalsRowBorderDxfId="216">
  <autoFilter ref="A1:O2596" xr:uid="{460808B4-6046-4AD4-8ACF-568C615BA272}"/>
  <tableColumns count="15">
    <tableColumn id="1" xr3:uid="{77435DFA-F4DB-4772-A281-BC969487B894}" name="Year" dataDxfId="215">
      <calculatedColumnFormula>List!$I$6</calculatedColumnFormula>
    </tableColumn>
    <tableColumn id="2" xr3:uid="{28603D4A-CF4F-4B13-B8AE-95D5C3D1475C}" name="Month" dataDxfId="214"/>
    <tableColumn id="3" xr3:uid="{ECB50780-9245-4A23-B664-3C3896F99F5B}" name="Month No" dataDxfId="213"/>
    <tableColumn id="4" xr3:uid="{55E91736-B372-4CF4-AF13-65A407C2FC10}" name="QTR" dataDxfId="212"/>
    <tableColumn id="5" xr3:uid="{792E6166-193A-4F7C-9FC8-C1CE40E456C3}" name="Customer ID" dataDxfId="211"/>
    <tableColumn id="6" xr3:uid="{303E59DC-D417-4B69-BED7-57C7AA9F4438}" name="Country Code" dataDxfId="210"/>
    <tableColumn id="7" xr3:uid="{C2651A7C-95F5-4381-A13E-F24927CFF219}" name="Product ID" dataDxfId="209"/>
    <tableColumn id="8" xr3:uid="{FD53B678-2427-404C-B4F9-E0433A164055}" name="Sales Person" dataDxfId="208"/>
    <tableColumn id="9" xr3:uid="{7E0C60E0-E9B8-4062-A055-BAB70A2FDF67}" name="Sector" dataDxfId="207"/>
    <tableColumn id="10" xr3:uid="{A8FA6A92-7327-44ED-A93A-FCD8431BE9D5}" name="Dept" dataDxfId="206"/>
    <tableColumn id="11" xr3:uid="{61EC24E5-49C3-4E73-BCC2-2CB3DFB08F32}" name="Sub Dept" dataDxfId="205"/>
    <tableColumn id="12" xr3:uid="{9955D673-65E2-4568-B24E-9B464ABD1BB6}" name="Region" dataDxfId="204"/>
    <tableColumn id="13" xr3:uid="{E239EAF2-F5AD-4258-A293-E7C6F7B7C234}" name="Tier Client" dataDxfId="203"/>
    <tableColumn id="14" xr3:uid="{F01D3C32-BB9C-4133-A7AD-CF34D2C3C0E8}" name="Volume" dataDxfId="202" dataCellStyle="Comma"/>
    <tableColumn id="15" xr3:uid="{F02332BA-B54C-4ECA-9A52-009D83FEBB50}" name="Sales" dataDxfId="201"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182362-6613-47F6-9E36-1789D2D4162B}" name="Table6" displayName="Table6" ref="A1:O31" totalsRowShown="0" headerRowDxfId="200" dataDxfId="199" headerRowCellStyle="Comma" dataCellStyle="Comma">
  <autoFilter ref="A1:O31" xr:uid="{E055626B-D22E-46B2-B934-7693159C3B66}"/>
  <tableColumns count="15">
    <tableColumn id="1" xr3:uid="{4ACB4875-7D52-4F38-BC33-74876A9DBC5E}" name="Year">
      <calculatedColumnFormula>List!$I$2</calculatedColumnFormula>
    </tableColumn>
    <tableColumn id="2" xr3:uid="{FDC97C48-F6BB-4A7B-AAAF-3D909945EABE}" name="Region"/>
    <tableColumn id="3" xr3:uid="{F7FAEE85-899F-4CC2-BBF3-553BB9A0C430}" name="Jul" dataDxfId="198" dataCellStyle="Comma"/>
    <tableColumn id="4" xr3:uid="{3B5C2F2E-203E-4D0C-B204-4D8826A9F866}" name="Aug" dataDxfId="197" dataCellStyle="Comma"/>
    <tableColumn id="5" xr3:uid="{5AF7D5C9-AF2D-4D18-9DE5-0E50E72012DD}" name="Sep" dataDxfId="196" dataCellStyle="Comma"/>
    <tableColumn id="6" xr3:uid="{0181D68E-483C-4811-A0EB-9DC7EC67D69F}" name="Oct" dataDxfId="195" dataCellStyle="Comma"/>
    <tableColumn id="7" xr3:uid="{FC972746-27B6-4820-91F1-6182D78B01AD}" name="Nov" dataDxfId="194" dataCellStyle="Comma"/>
    <tableColumn id="8" xr3:uid="{E7E8C1CD-9720-4F90-97D4-8D0FC2642CD6}" name="Dec" dataDxfId="193" dataCellStyle="Comma"/>
    <tableColumn id="9" xr3:uid="{B2C3C87B-3663-4D95-98EE-775A2CF102B6}" name="Jan" dataDxfId="192" dataCellStyle="Comma"/>
    <tableColumn id="10" xr3:uid="{A6829EA8-225E-4FA5-993D-59076D6DFC2E}" name="Feb" dataDxfId="191" dataCellStyle="Comma"/>
    <tableColumn id="11" xr3:uid="{598F3E86-3CC6-4CAB-B4E7-DF9E70ADBE9E}" name="Mar" dataDxfId="190" dataCellStyle="Comma"/>
    <tableColumn id="12" xr3:uid="{03DCE933-2B82-44CE-B6CD-391B883A5891}" name="Apr" dataDxfId="189" dataCellStyle="Comma"/>
    <tableColumn id="13" xr3:uid="{2DEB7432-FD81-4D9C-B75A-F39533AC08B9}" name="May" dataDxfId="188" dataCellStyle="Comma"/>
    <tableColumn id="14" xr3:uid="{93EA9D76-B6EC-4656-87DE-861C2DB58C4C}" name="Jun" dataDxfId="187" dataCellStyle="Comma"/>
    <tableColumn id="15" xr3:uid="{6BF29F22-FEFF-4B42-8A90-693D49286216}" name="Total" dataDxfId="186">
      <calculatedColumnFormula>SUM(C2:N2)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BD6FE6-06DD-49E2-A4BD-D9F9EC631EEB}" name="Table7" displayName="Table7" ref="B1:D37" totalsRowShown="0" headerRowDxfId="185">
  <autoFilter ref="B1:D37" xr:uid="{B490D07C-E15B-4F29-BD40-77884E9E4C07}"/>
  <tableColumns count="3">
    <tableColumn id="1" xr3:uid="{A455FB80-DA9E-429A-82B0-6F750A2AF331}" name="Dept" dataDxfId="184"/>
    <tableColumn id="2" xr3:uid="{52C75CA2-D04C-4836-A79A-7E0DEFBBBD45}" name="Dept2" dataDxfId="183"/>
    <tableColumn id="3" xr3:uid="{F7D40BD8-550A-46CF-914C-782654BFC470}" name="Value" dataDxfId="182"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8FBCB1F-FC7D-4A84-9E8F-5E62F296DEE3}" name="Table8" displayName="Table8" ref="B40:H70" totalsRowShown="0" headerRowDxfId="181">
  <autoFilter ref="B40:H70" xr:uid="{5C6128C9-4111-4856-991F-51D70FB1E845}"/>
  <tableColumns count="7">
    <tableColumn id="1" xr3:uid="{FA1BC530-2127-425F-8831-ACA0BE95B207}" name="Region" dataDxfId="180"/>
    <tableColumn id="2" xr3:uid="{CFAFCAAF-66BE-446D-9BAA-5520219A73EE}" name="Activity" dataDxfId="179"/>
    <tableColumn id="3" xr3:uid="{E1E9C6A8-2288-4678-82A1-12015E7E4EE5}" name="Dept" dataDxfId="178"/>
    <tableColumn id="4" xr3:uid="{44BA9583-D19F-4ADE-9229-25F0CBF0354B}" name="CY" dataDxfId="177"/>
    <tableColumn id="5" xr3:uid="{56965B18-F82F-491F-8F2A-D30687E71CB8}" name="PY" dataDxfId="176" dataCellStyle="Percent"/>
    <tableColumn id="6" xr3:uid="{B5DD0D50-3FDD-48DF-9584-5632258B7B66}" name="Risks CY" dataDxfId="175" dataCellStyle="Comma"/>
    <tableColumn id="7" xr3:uid="{9824719C-8FD2-4697-811F-4EE135CE38AF}" name="Risks PY" dataDxfId="174"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0E7B81-4E4C-4195-ABCC-8FEFD88B1074}" name="Table9" displayName="Table9" ref="B73:G79" totalsRowShown="0" headerRowDxfId="173">
  <autoFilter ref="B73:G79" xr:uid="{B8DD234F-1636-4C81-9081-C5D1FF3B430D}"/>
  <tableColumns count="6">
    <tableColumn id="1" xr3:uid="{EB0626CA-A490-4B20-8F92-5C04D89D0AF7}" name="Dept"/>
    <tableColumn id="2" xr3:uid="{2ED754C1-ECCD-4559-8EE1-30172B9907B2}" name="2015-162"/>
    <tableColumn id="3" xr3:uid="{D744EAED-EC4C-4DAD-8AA1-1BC437A8E7C2}" name="2015-16"/>
    <tableColumn id="4" xr3:uid="{2795EEE3-0CAE-4B2A-AF09-821B5250B50C}" name="2016-17"/>
    <tableColumn id="5" xr3:uid="{76803BFB-2FC2-4B81-9410-48BC5C69D6F2}" name="2017-18"/>
    <tableColumn id="6" xr3:uid="{6DC9E8F6-0AC1-4DD3-B78D-93704919CC0C}" name="2018-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076DAB-AAE8-4A12-8A18-EF9B3FE1EFFD}" name="Table1" displayName="Table1" ref="A1:D6" totalsRowShown="0" headerRowDxfId="172" dataDxfId="171">
  <autoFilter ref="A1:D6" xr:uid="{CE514A13-D9A9-4B79-BE92-4F7196FDD742}"/>
  <tableColumns count="4">
    <tableColumn id="1" xr3:uid="{E03DEE42-93C4-4E3C-975A-7932445794EB}" name="Region" dataDxfId="170"/>
    <tableColumn id="2" xr3:uid="{33B55A4E-43C0-4C6D-B800-7496D40DC0DF}" name="Segment" dataDxfId="169"/>
    <tableColumn id="3" xr3:uid="{59B9B956-D40B-44C4-A918-E5DF3DD6E1A7}" name="Change" dataDxfId="168"/>
    <tableColumn id="4" xr3:uid="{2B5E6778-CBDD-47EF-AD96-3552911E32A2}" name="Desc" dataDxfId="16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39D03B-AD42-4AAE-8933-3EA16D2F9E49}" name="Table2" displayName="Table2" ref="A8:D13" totalsRowShown="0" headerRowDxfId="166" dataDxfId="165">
  <autoFilter ref="A8:D13" xr:uid="{24DFDC24-2C6A-468D-BEC9-68DAD23F7CAD}"/>
  <tableColumns count="4">
    <tableColumn id="1" xr3:uid="{F2EBD9B6-375C-44D8-BA51-8A1EB3D58590}" name="Region" dataDxfId="164"/>
    <tableColumn id="2" xr3:uid="{4E379D97-8415-49D6-ABEC-46F1CD828569}" name="Segment" dataDxfId="163"/>
    <tableColumn id="3" xr3:uid="{9B4189A5-6EE2-492D-9765-20AE58C60C2B}" name="Change" dataDxfId="162"/>
    <tableColumn id="4" xr3:uid="{21F30338-687F-4A30-ABF2-827D2B073A3B}" name="Desc" dataDxfId="16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3B6E99-21A4-4830-81BC-3849F546AAB9}" name="Table3" displayName="Table3" ref="A15:D20" totalsRowShown="0" headerRowDxfId="160" dataDxfId="159">
  <autoFilter ref="A15:D20" xr:uid="{48526553-0728-4640-8450-C3ED1D544935}"/>
  <tableColumns count="4">
    <tableColumn id="1" xr3:uid="{35627C91-927F-4F1C-BC2C-B1C47214494C}" name="Region" dataDxfId="158"/>
    <tableColumn id="2" xr3:uid="{6E0CD552-039D-45A6-BAE6-B749888D86E2}" name="Segment" dataDxfId="157"/>
    <tableColumn id="3" xr3:uid="{AFE07378-D8CF-4946-AD28-07D27B83085B}" name="Change" dataDxfId="156"/>
    <tableColumn id="4" xr3:uid="{8EECE5C2-3E30-4410-9A7C-182AFDD5E913}" name="Desc" dataDxfId="15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6.xml"/><Relationship Id="rId4"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pivotTable" Target="../pivotTables/pivotTable10.xml"/><Relationship Id="rId4" Type="http://schemas.microsoft.com/office/2007/relationships/slicer" Target="../slicers/slicer8.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11.xml"/><Relationship Id="rId4" Type="http://schemas.microsoft.com/office/2007/relationships/slicer" Target="../slicers/slicer9.xml"/></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07/relationships/slicer" Target="../slicers/slicer10.xml"/><Relationship Id="rId4" Type="http://schemas.openxmlformats.org/officeDocument/2006/relationships/pivotTable" Target="../pivotTables/pivotTable15.xml"/><Relationship Id="rId9"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1.xml"/><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Q9"/>
  <sheetViews>
    <sheetView workbookViewId="0">
      <selection activeCell="Q3" sqref="Q3"/>
    </sheetView>
  </sheetViews>
  <sheetFormatPr defaultRowHeight="14.4" x14ac:dyDescent="0.3"/>
  <cols>
    <col min="2" max="2" width="11.5546875" bestFit="1" customWidth="1"/>
    <col min="3" max="3" width="4" customWidth="1"/>
    <col min="4" max="4" width="14" customWidth="1"/>
    <col min="6" max="6" width="4.44140625" customWidth="1"/>
    <col min="7" max="7" width="18.109375" customWidth="1"/>
    <col min="8" max="8" width="4" customWidth="1"/>
    <col min="11" max="11" width="4" customWidth="1"/>
    <col min="14" max="14" width="4" customWidth="1"/>
    <col min="15" max="15" width="13.33203125" bestFit="1" customWidth="1"/>
    <col min="16" max="16" width="4" customWidth="1"/>
    <col min="17" max="17" width="12.44140625" bestFit="1" customWidth="1"/>
  </cols>
  <sheetData>
    <row r="1" spans="1:17" x14ac:dyDescent="0.3">
      <c r="A1" s="18" t="s">
        <v>15</v>
      </c>
      <c r="B1" s="18" t="s">
        <v>1807</v>
      </c>
      <c r="C1" s="1"/>
      <c r="D1" s="18" t="s">
        <v>1809</v>
      </c>
      <c r="E1" s="18" t="s">
        <v>1820</v>
      </c>
      <c r="F1" s="1"/>
      <c r="G1" s="18" t="s">
        <v>12</v>
      </c>
      <c r="H1" s="1"/>
      <c r="I1" s="18" t="s">
        <v>5</v>
      </c>
      <c r="J1" s="18" t="s">
        <v>1846</v>
      </c>
      <c r="K1" s="1"/>
      <c r="L1" s="18" t="s">
        <v>1812</v>
      </c>
      <c r="M1" s="18" t="s">
        <v>1811</v>
      </c>
      <c r="N1" s="1"/>
      <c r="O1" s="18" t="s">
        <v>1847</v>
      </c>
      <c r="P1" s="1"/>
      <c r="Q1" s="18" t="s">
        <v>1849</v>
      </c>
    </row>
    <row r="2" spans="1:17" x14ac:dyDescent="0.3">
      <c r="A2" s="1" t="s">
        <v>28</v>
      </c>
      <c r="B2" s="1">
        <v>3</v>
      </c>
      <c r="C2" s="1"/>
      <c r="D2" s="1" t="s">
        <v>1805</v>
      </c>
      <c r="E2" s="21">
        <v>0.2</v>
      </c>
      <c r="F2" s="1"/>
      <c r="G2" s="1" t="s">
        <v>26</v>
      </c>
      <c r="H2" s="1"/>
      <c r="I2" s="22" t="s">
        <v>1</v>
      </c>
      <c r="J2" s="1">
        <f>VALUE(20&amp;RIGHT(I2,2))</f>
        <v>2015</v>
      </c>
      <c r="K2" s="1"/>
      <c r="L2" s="1" t="str">
        <f>INDEX(I2:I7,COUNTA(I2:I7))</f>
        <v>2019-20</v>
      </c>
      <c r="M2" s="1" t="str">
        <f>INDEX(I3:I7,COUNTA(I3:I7)-1)</f>
        <v>2018-19</v>
      </c>
      <c r="N2" s="1"/>
      <c r="O2" s="23">
        <v>1000000</v>
      </c>
      <c r="P2" s="1"/>
      <c r="Q2" t="s">
        <v>1850</v>
      </c>
    </row>
    <row r="3" spans="1:17" x14ac:dyDescent="0.3">
      <c r="A3" s="1" t="s">
        <v>35</v>
      </c>
      <c r="B3" s="1" t="str">
        <f>INDEX(A2:A6,B2)</f>
        <v>Europe</v>
      </c>
      <c r="C3" s="1"/>
      <c r="D3" s="1" t="s">
        <v>33</v>
      </c>
      <c r="E3" s="21">
        <v>0.15</v>
      </c>
      <c r="F3" s="1"/>
      <c r="G3" s="1" t="s">
        <v>20</v>
      </c>
      <c r="H3" s="1"/>
      <c r="I3" s="1" t="str">
        <f>LEFT(I2,4)+1&amp;"-"&amp;RIGHT(I2,2)+1</f>
        <v>2015-16</v>
      </c>
      <c r="J3" s="1">
        <f t="shared" ref="J3:J7" si="0">VALUE(20&amp;RIGHT(I3,2))</f>
        <v>2016</v>
      </c>
      <c r="K3" s="1"/>
      <c r="N3" s="1"/>
      <c r="P3" s="1"/>
      <c r="Q3" t="s">
        <v>1848</v>
      </c>
    </row>
    <row r="4" spans="1:17" x14ac:dyDescent="0.3">
      <c r="A4" s="1" t="s">
        <v>49</v>
      </c>
      <c r="B4" s="1"/>
      <c r="C4" s="1"/>
      <c r="D4" s="1" t="s">
        <v>72</v>
      </c>
      <c r="E4" s="21">
        <v>0.22</v>
      </c>
      <c r="F4" s="1"/>
      <c r="G4" s="1" t="s">
        <v>80</v>
      </c>
      <c r="H4" s="1"/>
      <c r="I4" s="1" t="str">
        <f t="shared" ref="I4:I7" si="1">LEFT(I3,4)+1&amp;"-"&amp;RIGHT(I3,2)+1</f>
        <v>2016-17</v>
      </c>
      <c r="J4" s="1">
        <f t="shared" si="0"/>
        <v>2017</v>
      </c>
      <c r="K4" s="1"/>
      <c r="N4" s="1"/>
      <c r="P4" s="1"/>
    </row>
    <row r="5" spans="1:17" x14ac:dyDescent="0.3">
      <c r="A5" s="1" t="s">
        <v>22</v>
      </c>
      <c r="B5" s="1"/>
      <c r="C5" s="1"/>
      <c r="D5" s="1" t="s">
        <v>44</v>
      </c>
      <c r="E5" s="21">
        <v>0.15</v>
      </c>
      <c r="F5" s="1"/>
      <c r="G5" s="1" t="s">
        <v>59</v>
      </c>
      <c r="H5" s="1"/>
      <c r="I5" s="1" t="str">
        <f t="shared" si="1"/>
        <v>2017-18</v>
      </c>
      <c r="J5" s="1">
        <f t="shared" si="0"/>
        <v>2018</v>
      </c>
      <c r="K5" s="1"/>
      <c r="N5" s="1"/>
      <c r="P5" s="1"/>
    </row>
    <row r="6" spans="1:17" x14ac:dyDescent="0.3">
      <c r="A6" s="1" t="s">
        <v>55</v>
      </c>
      <c r="B6" s="1"/>
      <c r="C6" s="1"/>
      <c r="D6" s="1" t="s">
        <v>86</v>
      </c>
      <c r="E6" s="21">
        <v>0.16</v>
      </c>
      <c r="F6" s="1"/>
      <c r="G6" s="1" t="s">
        <v>40</v>
      </c>
      <c r="H6" s="1"/>
      <c r="I6" s="1" t="str">
        <f t="shared" si="1"/>
        <v>2018-19</v>
      </c>
      <c r="J6" s="1">
        <f t="shared" si="0"/>
        <v>2019</v>
      </c>
      <c r="K6" s="1"/>
      <c r="N6" s="1"/>
      <c r="P6" s="1"/>
    </row>
    <row r="7" spans="1:17" x14ac:dyDescent="0.3">
      <c r="C7" s="1"/>
      <c r="D7" s="1" t="s">
        <v>1806</v>
      </c>
      <c r="E7" s="21">
        <v>0.12</v>
      </c>
      <c r="F7" s="1"/>
      <c r="G7" s="1" t="s">
        <v>54</v>
      </c>
      <c r="H7" s="1"/>
      <c r="I7" s="1" t="str">
        <f t="shared" si="1"/>
        <v>2019-20</v>
      </c>
      <c r="J7" s="1">
        <f t="shared" si="0"/>
        <v>2020</v>
      </c>
      <c r="K7" s="1"/>
      <c r="N7" s="1"/>
      <c r="P7" s="1"/>
    </row>
    <row r="8" spans="1:17" x14ac:dyDescent="0.3">
      <c r="G8" s="1" t="s">
        <v>32</v>
      </c>
    </row>
    <row r="9" spans="1:17" x14ac:dyDescent="0.3">
      <c r="G9" s="1" t="s">
        <v>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B674-1791-4410-8921-DE185DE15AD5}">
  <dimension ref="B3:T27"/>
  <sheetViews>
    <sheetView topLeftCell="M6" zoomScaleNormal="100" workbookViewId="0">
      <selection activeCell="C4" sqref="C4:C9"/>
    </sheetView>
  </sheetViews>
  <sheetFormatPr defaultRowHeight="14.4" x14ac:dyDescent="0.3"/>
  <cols>
    <col min="2" max="2" width="13" bestFit="1" customWidth="1"/>
    <col min="3" max="14" width="12" bestFit="1" customWidth="1"/>
    <col min="20" max="20" width="13.33203125" bestFit="1" customWidth="1"/>
    <col min="26" max="26" width="8.88671875" customWidth="1"/>
  </cols>
  <sheetData>
    <row r="3" spans="2:20" x14ac:dyDescent="0.3">
      <c r="B3" s="30" t="s">
        <v>1854</v>
      </c>
      <c r="C3" t="s">
        <v>1856</v>
      </c>
      <c r="D3" t="s">
        <v>1857</v>
      </c>
      <c r="E3" t="s">
        <v>1858</v>
      </c>
      <c r="F3" t="s">
        <v>1859</v>
      </c>
      <c r="G3" t="s">
        <v>1860</v>
      </c>
      <c r="H3" t="s">
        <v>1861</v>
      </c>
      <c r="I3" t="s">
        <v>1862</v>
      </c>
      <c r="J3" t="s">
        <v>1863</v>
      </c>
      <c r="K3" t="s">
        <v>1864</v>
      </c>
      <c r="L3" t="s">
        <v>1865</v>
      </c>
      <c r="M3" t="s">
        <v>1866</v>
      </c>
      <c r="N3" t="s">
        <v>1867</v>
      </c>
      <c r="Q3" s="34" t="s">
        <v>15</v>
      </c>
      <c r="R3" s="34" t="s">
        <v>5</v>
      </c>
      <c r="S3" s="34" t="s">
        <v>1868</v>
      </c>
      <c r="T3" s="34" t="s">
        <v>1869</v>
      </c>
    </row>
    <row r="4" spans="2:20" x14ac:dyDescent="0.3">
      <c r="B4" s="31" t="s">
        <v>22</v>
      </c>
      <c r="C4" s="33"/>
      <c r="D4" s="33"/>
      <c r="E4" s="33"/>
      <c r="F4" s="33"/>
      <c r="G4" s="33"/>
      <c r="H4" s="33"/>
      <c r="I4" s="33"/>
      <c r="J4" s="33"/>
      <c r="K4" s="33"/>
      <c r="L4" s="33"/>
      <c r="M4" s="33"/>
      <c r="N4" s="33"/>
      <c r="Q4" s="60" t="str">
        <f>B4</f>
        <v>NthAmerica</v>
      </c>
      <c r="R4" s="60" t="str">
        <f>IF(NOT(B5="Grand Total"),IF(NOT(B5=""),B5,#N/A),#N/A)</f>
        <v>2014-15</v>
      </c>
      <c r="S4" t="str">
        <f>IF(ISNA(R4),#N/A,"Q1")</f>
        <v>Q1</v>
      </c>
      <c r="T4">
        <f>IF(NOT(B5="Grand Total"),IF(NOT(B5=""),SUM(C5:E5),#N/A),#N/A)</f>
        <v>354279185.14804459</v>
      </c>
    </row>
    <row r="5" spans="2:20" x14ac:dyDescent="0.3">
      <c r="B5" s="32" t="s">
        <v>1</v>
      </c>
      <c r="C5" s="33">
        <v>76499840.656491816</v>
      </c>
      <c r="D5" s="33">
        <v>102351499.59808022</v>
      </c>
      <c r="E5" s="33">
        <v>175427844.89347255</v>
      </c>
      <c r="F5" s="33">
        <v>133540661.59972914</v>
      </c>
      <c r="G5" s="33">
        <v>127152979.42001578</v>
      </c>
      <c r="H5" s="33">
        <v>130667244.99549587</v>
      </c>
      <c r="I5" s="33">
        <v>92142655.591474235</v>
      </c>
      <c r="J5" s="33">
        <v>49754063.543404251</v>
      </c>
      <c r="K5" s="33">
        <v>123735620.64890918</v>
      </c>
      <c r="L5" s="33">
        <v>126295569.75612482</v>
      </c>
      <c r="M5" s="33">
        <v>238348737.49137607</v>
      </c>
      <c r="N5" s="33">
        <v>191666835.29177946</v>
      </c>
      <c r="Q5" s="60"/>
      <c r="R5" s="60"/>
      <c r="S5" t="str">
        <f>IF(ISNA(R4),#N/A,"Q2")</f>
        <v>Q2</v>
      </c>
      <c r="T5">
        <f>IF(NOT(B5="Grand Total"),IF(NOT(B5=""),SUM(F5:H5),#N/A),#N/A)</f>
        <v>391360886.01524079</v>
      </c>
    </row>
    <row r="6" spans="2:20" x14ac:dyDescent="0.3">
      <c r="B6" s="32" t="s">
        <v>0</v>
      </c>
      <c r="C6" s="33">
        <v>80526148.059465066</v>
      </c>
      <c r="D6" s="33">
        <v>132924025.45205222</v>
      </c>
      <c r="E6" s="33">
        <v>216577586.28823769</v>
      </c>
      <c r="F6" s="33">
        <v>157106660.70556369</v>
      </c>
      <c r="G6" s="33">
        <v>144492022.06819975</v>
      </c>
      <c r="H6" s="33">
        <v>157430415.65722394</v>
      </c>
      <c r="I6" s="33">
        <v>122856874.12196565</v>
      </c>
      <c r="J6" s="33">
        <v>58534192.404005006</v>
      </c>
      <c r="K6" s="33">
        <v>135973209.5042958</v>
      </c>
      <c r="L6" s="33">
        <v>161917397.12323695</v>
      </c>
      <c r="M6" s="33">
        <v>277149694.75741404</v>
      </c>
      <c r="N6" s="33">
        <v>230923897.94190297</v>
      </c>
      <c r="Q6" s="60"/>
      <c r="R6" s="60"/>
      <c r="S6" t="str">
        <f>IF(ISNA(R4),#N/A,"Q3")</f>
        <v>Q3</v>
      </c>
      <c r="T6">
        <f>IF(NOT(B5="Grand Total"),IF(NOT(B5=""),SUM(I5:K5),#N/A),#N/A)</f>
        <v>265632339.78378767</v>
      </c>
    </row>
    <row r="7" spans="2:20" x14ac:dyDescent="0.3">
      <c r="B7" s="32" t="s">
        <v>1845</v>
      </c>
      <c r="C7" s="33">
        <v>81496342.614398375</v>
      </c>
      <c r="D7" s="33">
        <v>139740642.14190105</v>
      </c>
      <c r="E7" s="33">
        <v>242671271.3832061</v>
      </c>
      <c r="F7" s="33">
        <v>130077557.78847747</v>
      </c>
      <c r="G7" s="33">
        <v>128256963.40885146</v>
      </c>
      <c r="H7" s="33">
        <v>157430415.65722394</v>
      </c>
      <c r="I7" s="33">
        <v>132307402.90057838</v>
      </c>
      <c r="J7" s="33">
        <v>55842965.16703926</v>
      </c>
      <c r="K7" s="33">
        <v>134462396.06535918</v>
      </c>
      <c r="L7" s="33">
        <v>187277953.29916567</v>
      </c>
      <c r="M7" s="33">
        <v>265601790.80918849</v>
      </c>
      <c r="N7" s="33">
        <v>235837172.36619878</v>
      </c>
      <c r="Q7" s="60"/>
      <c r="R7" s="60"/>
      <c r="S7" t="str">
        <f>IF(ISNA(R4),#N/A,"Q4")</f>
        <v>Q4</v>
      </c>
      <c r="T7">
        <f>IF(NOT(B5="Grand Total"),IF(NOT(B5=""),SUM(L5:N5),#N/A),#N/A)</f>
        <v>556311142.53928041</v>
      </c>
    </row>
    <row r="8" spans="2:20" x14ac:dyDescent="0.3">
      <c r="B8" s="32" t="s">
        <v>1844</v>
      </c>
      <c r="C8" s="33">
        <v>97019455.493331403</v>
      </c>
      <c r="D8" s="33">
        <v>170415417.2462208</v>
      </c>
      <c r="E8" s="33">
        <v>260936850.94968396</v>
      </c>
      <c r="F8" s="33">
        <v>168931893.2317889</v>
      </c>
      <c r="G8" s="33">
        <v>162350586.59348285</v>
      </c>
      <c r="H8" s="33">
        <v>180954500.7554298</v>
      </c>
      <c r="I8" s="33">
        <v>135007553.98018202</v>
      </c>
      <c r="J8" s="33">
        <v>67280680.924143687</v>
      </c>
      <c r="K8" s="33">
        <v>151081343.89366201</v>
      </c>
      <c r="L8" s="33">
        <v>195081201.35329756</v>
      </c>
      <c r="M8" s="33">
        <v>288697598.70563966</v>
      </c>
      <c r="N8" s="33">
        <v>245663721.2147904</v>
      </c>
      <c r="Q8" s="60"/>
      <c r="R8" s="60" t="str">
        <f>IF(NOT(B6="Grand Total"),IF(NOT(B6=""),B6,#N/A),#N/A)</f>
        <v>2015-16</v>
      </c>
      <c r="S8" t="str">
        <f>IF(ISNA(R8),#N/A,"Q1")</f>
        <v>Q1</v>
      </c>
      <c r="T8">
        <f>IF(NOT(B6="Grand Total"),IF(NOT(B6=""),SUM(C6:E6),#N/A),#N/A)</f>
        <v>430027759.79975498</v>
      </c>
    </row>
    <row r="9" spans="2:20" x14ac:dyDescent="0.3">
      <c r="B9" s="32" t="s">
        <v>1843</v>
      </c>
      <c r="C9" s="33">
        <v>99187142.238539994</v>
      </c>
      <c r="D9" s="33">
        <v>160988518.85173994</v>
      </c>
      <c r="E9" s="33">
        <v>160748262.72637004</v>
      </c>
      <c r="F9" s="33">
        <v>152007714.68029997</v>
      </c>
      <c r="G9" s="33">
        <v>114141791.83552004</v>
      </c>
      <c r="H9" s="33">
        <v>64214232.688760012</v>
      </c>
      <c r="I9" s="33">
        <v>148332708.08444002</v>
      </c>
      <c r="J9" s="33">
        <v>216444961.84291005</v>
      </c>
      <c r="K9" s="33">
        <v>238452551.38197997</v>
      </c>
      <c r="L9" s="33">
        <v>114139285.77326</v>
      </c>
      <c r="M9" s="33">
        <v>224099330.1954</v>
      </c>
      <c r="N9" s="33">
        <v>46683832.448200002</v>
      </c>
      <c r="Q9" s="60"/>
      <c r="R9" s="60"/>
      <c r="S9" t="str">
        <f t="shared" ref="S9" si="0">IF(ISNA(R8),#N/A,"Q2")</f>
        <v>Q2</v>
      </c>
      <c r="T9">
        <f>IF(NOT(B6="Grand Total"),IF(NOT(B6=""),SUM(F6:H6),#N/A),#N/A)</f>
        <v>459029098.43098736</v>
      </c>
    </row>
    <row r="10" spans="2:20" x14ac:dyDescent="0.3">
      <c r="B10" s="32" t="s">
        <v>1853</v>
      </c>
      <c r="C10" s="33">
        <v>100020057.20962</v>
      </c>
      <c r="D10" s="33">
        <v>177516059.63148001</v>
      </c>
      <c r="E10" s="33">
        <v>274670369.42071998</v>
      </c>
      <c r="F10" s="33">
        <v>213837839.53391001</v>
      </c>
      <c r="G10" s="33">
        <v>205507071.63732004</v>
      </c>
      <c r="H10" s="33">
        <v>223400618.21657997</v>
      </c>
      <c r="I10" s="33">
        <v>173086607.66690004</v>
      </c>
      <c r="J10" s="33">
        <v>81061061.354389995</v>
      </c>
      <c r="K10" s="33">
        <v>166023454.82820001</v>
      </c>
      <c r="L10" s="33">
        <v>207533192.92903998</v>
      </c>
      <c r="M10" s="33">
        <v>335694882.21586007</v>
      </c>
      <c r="N10" s="33">
        <v>255899709.59874001</v>
      </c>
      <c r="Q10" s="60"/>
      <c r="R10" s="60"/>
      <c r="S10" t="str">
        <f t="shared" ref="S10" si="1">IF(ISNA(R8),#N/A,"Q3")</f>
        <v>Q3</v>
      </c>
      <c r="T10">
        <f>IF(NOT(B6="Grand Total"),IF(NOT(B6=""),SUM(I6:K6),#N/A),#N/A)</f>
        <v>317364276.0302664</v>
      </c>
    </row>
    <row r="11" spans="2:20" x14ac:dyDescent="0.3">
      <c r="B11" s="31" t="s">
        <v>1855</v>
      </c>
      <c r="C11" s="33">
        <v>534748986.27184659</v>
      </c>
      <c r="D11" s="33">
        <v>883936162.92147422</v>
      </c>
      <c r="E11" s="33">
        <v>1331032185.6616902</v>
      </c>
      <c r="F11" s="33">
        <v>955502327.53976917</v>
      </c>
      <c r="G11" s="33">
        <v>881901414.96338999</v>
      </c>
      <c r="H11" s="33">
        <v>914097427.9707135</v>
      </c>
      <c r="I11" s="33">
        <v>803733802.34554029</v>
      </c>
      <c r="J11" s="33">
        <v>528917925.2358923</v>
      </c>
      <c r="K11" s="33">
        <v>949728576.32240617</v>
      </c>
      <c r="L11" s="33">
        <v>992244600.23412502</v>
      </c>
      <c r="M11" s="33">
        <v>1629592034.1748786</v>
      </c>
      <c r="N11" s="33">
        <v>1206675168.8616116</v>
      </c>
      <c r="Q11" s="60"/>
      <c r="R11" s="60"/>
      <c r="S11" t="str">
        <f t="shared" ref="S11" si="2">IF(ISNA(R8),#N/A,"Q4")</f>
        <v>Q4</v>
      </c>
      <c r="T11">
        <f>IF(NOT(B6="Grand Total"),IF(NOT(B6=""),SUM(L6:N6),#N/A),#N/A)</f>
        <v>669990989.82255399</v>
      </c>
    </row>
    <row r="12" spans="2:20" x14ac:dyDescent="0.3">
      <c r="Q12" s="60"/>
      <c r="R12" s="60" t="str">
        <f>IF(NOT(B7="Grand Total"),IF(NOT(B7=""),B7,#N/A),#N/A)</f>
        <v>2016-17</v>
      </c>
      <c r="S12" t="str">
        <f t="shared" ref="S12" si="3">IF(ISNA(R12),#N/A,"Q1")</f>
        <v>Q1</v>
      </c>
      <c r="T12">
        <f>IF(NOT(B7="Grand Total"),IF(NOT(B7=""),SUM(C7:E7),#N/A),#N/A)</f>
        <v>463908256.13950551</v>
      </c>
    </row>
    <row r="13" spans="2:20" x14ac:dyDescent="0.3">
      <c r="Q13" s="60"/>
      <c r="R13" s="60"/>
      <c r="S13" t="str">
        <f t="shared" ref="S13" si="4">IF(ISNA(R12),#N/A,"Q2")</f>
        <v>Q2</v>
      </c>
      <c r="T13">
        <f>IF(NOT(B7="Grand Total"),IF(NOT(B7=""),SUM(F7:H7),#N/A),#N/A)</f>
        <v>415764936.85455287</v>
      </c>
    </row>
    <row r="14" spans="2:20" x14ac:dyDescent="0.3">
      <c r="Q14" s="60"/>
      <c r="R14" s="60"/>
      <c r="S14" t="str">
        <f t="shared" ref="S14" si="5">IF(ISNA(R12),#N/A,"Q3")</f>
        <v>Q3</v>
      </c>
      <c r="T14">
        <f>IF(NOT(B7="Grand Total"),IF(NOT(B7=""),SUM(I7:K7),#N/A),#N/A)</f>
        <v>322612764.13297683</v>
      </c>
    </row>
    <row r="15" spans="2:20" x14ac:dyDescent="0.3">
      <c r="Q15" s="60"/>
      <c r="R15" s="60"/>
      <c r="S15" t="str">
        <f t="shared" ref="S15" si="6">IF(ISNA(R12),#N/A,"Q4")</f>
        <v>Q4</v>
      </c>
      <c r="T15">
        <f>IF(NOT(B7="Grand Total"),IF(NOT(B7=""),SUM(L7:N7),#N/A),#N/A)</f>
        <v>688716916.47455287</v>
      </c>
    </row>
    <row r="16" spans="2:20" x14ac:dyDescent="0.3">
      <c r="Q16" s="60"/>
      <c r="R16" s="60" t="str">
        <f>IF(NOT(B8="Grand Total"),IF(NOT(B8=""),B8,#N/A),#N/A)</f>
        <v>2017-18</v>
      </c>
      <c r="S16" t="str">
        <f t="shared" ref="S16" si="7">IF(ISNA(R16),#N/A,"Q1")</f>
        <v>Q1</v>
      </c>
      <c r="T16">
        <f>IF(NOT(B8="Grand Total"),IF(NOT(B8=""),SUM(C8:E8),#N/A),#N/A)</f>
        <v>528371723.68923616</v>
      </c>
    </row>
    <row r="17" spans="17:20" x14ac:dyDescent="0.3">
      <c r="Q17" s="60"/>
      <c r="R17" s="60"/>
      <c r="S17" t="str">
        <f t="shared" ref="S17" si="8">IF(ISNA(R16),#N/A,"Q2")</f>
        <v>Q2</v>
      </c>
      <c r="T17">
        <f>IF(NOT(B8="Grand Total"),IF(NOT(B8=""),SUM(F8:H8),#N/A),#N/A)</f>
        <v>512236980.58070153</v>
      </c>
    </row>
    <row r="18" spans="17:20" x14ac:dyDescent="0.3">
      <c r="Q18" s="60"/>
      <c r="R18" s="60"/>
      <c r="S18" t="str">
        <f t="shared" ref="S18" si="9">IF(ISNA(R16),#N/A,"Q3")</f>
        <v>Q3</v>
      </c>
      <c r="T18">
        <f>IF(NOT(B8="Grand Total"),IF(NOT(B8=""),SUM(I8:K8),#N/A),#N/A)</f>
        <v>353369578.7979877</v>
      </c>
    </row>
    <row r="19" spans="17:20" x14ac:dyDescent="0.3">
      <c r="Q19" s="60"/>
      <c r="R19" s="60"/>
      <c r="S19" t="str">
        <f t="shared" ref="S19" si="10">IF(ISNA(R16),#N/A,"Q4")</f>
        <v>Q4</v>
      </c>
      <c r="T19">
        <f>IF(NOT(B8="Grand Total"),IF(NOT(B8=""),SUM(L8:N8),#N/A),#N/A)</f>
        <v>729442521.27372766</v>
      </c>
    </row>
    <row r="20" spans="17:20" x14ac:dyDescent="0.3">
      <c r="Q20" s="60"/>
      <c r="R20" s="60" t="str">
        <f>IF(NOT(B9="Grand Total"),IF(NOT(B9=""),B9,#N/A),#N/A)</f>
        <v>2018-19</v>
      </c>
      <c r="S20" t="str">
        <f t="shared" ref="S20" si="11">IF(ISNA(R20),#N/A,"Q1")</f>
        <v>Q1</v>
      </c>
      <c r="T20">
        <f>IF(NOT(B9="Grand Total"),IF(NOT(B9=""),SUM(C9:E9),#N/A),#N/A)</f>
        <v>420923923.81664997</v>
      </c>
    </row>
    <row r="21" spans="17:20" x14ac:dyDescent="0.3">
      <c r="Q21" s="60"/>
      <c r="R21" s="60"/>
      <c r="S21" t="str">
        <f t="shared" ref="S21" si="12">IF(ISNA(R20),#N/A,"Q2")</f>
        <v>Q2</v>
      </c>
      <c r="T21">
        <f>IF(NOT(B9="Grand Total"),IF(NOT(B9=""),SUM(F9:H9),#N/A),#N/A)</f>
        <v>330363739.20458007</v>
      </c>
    </row>
    <row r="22" spans="17:20" x14ac:dyDescent="0.3">
      <c r="Q22" s="60"/>
      <c r="R22" s="60"/>
      <c r="S22" t="str">
        <f t="shared" ref="S22" si="13">IF(ISNA(R20),#N/A,"Q3")</f>
        <v>Q3</v>
      </c>
      <c r="T22">
        <f>IF(NOT(B9="Grand Total"),IF(NOT(B9=""),SUM(I9:K9),#N/A),#N/A)</f>
        <v>603230221.30932999</v>
      </c>
    </row>
    <row r="23" spans="17:20" x14ac:dyDescent="0.3">
      <c r="Q23" s="60"/>
      <c r="R23" s="60"/>
      <c r="S23" t="str">
        <f t="shared" ref="S23" si="14">IF(ISNA(R20),#N/A,"Q4")</f>
        <v>Q4</v>
      </c>
      <c r="T23">
        <f>IF(NOT(B9="Grand Total"),IF(NOT(B9=""),SUM(L9:N9),#N/A),#N/A)</f>
        <v>384922448.41685998</v>
      </c>
    </row>
    <row r="24" spans="17:20" x14ac:dyDescent="0.3">
      <c r="Q24" s="60"/>
      <c r="R24" s="60" t="str">
        <f>IF(NOT(B10="Grand Total"),IF(NOT(B10=""),B10,#N/A),#N/A)</f>
        <v>2019-20</v>
      </c>
      <c r="S24" t="str">
        <f t="shared" ref="S24" si="15">IF(ISNA(R24),#N/A,"Q1")</f>
        <v>Q1</v>
      </c>
      <c r="T24">
        <f>IF(NOT(B10="Grand Total"),IF(NOT(B10=""),SUM(C10:E10),#N/A),#N/A)</f>
        <v>552206486.26181996</v>
      </c>
    </row>
    <row r="25" spans="17:20" x14ac:dyDescent="0.3">
      <c r="Q25" s="60"/>
      <c r="R25" s="60"/>
      <c r="S25" t="str">
        <f t="shared" ref="S25" si="16">IF(ISNA(R24),#N/A,"Q2")</f>
        <v>Q2</v>
      </c>
      <c r="T25">
        <f>IF(NOT(B10="Grand Total"),IF(NOT(B10=""),SUM(F10:H10),#N/A),#N/A)</f>
        <v>642745529.38780999</v>
      </c>
    </row>
    <row r="26" spans="17:20" x14ac:dyDescent="0.3">
      <c r="Q26" s="60"/>
      <c r="R26" s="60"/>
      <c r="S26" t="str">
        <f t="shared" ref="S26" si="17">IF(ISNA(R24),#N/A,"Q3")</f>
        <v>Q3</v>
      </c>
      <c r="T26">
        <f>IF(NOT(B10="Grand Total"),IF(NOT(B10=""),SUM(I10:K10),#N/A),#N/A)</f>
        <v>420171123.84949005</v>
      </c>
    </row>
    <row r="27" spans="17:20" x14ac:dyDescent="0.3">
      <c r="Q27" s="60"/>
      <c r="R27" s="60"/>
      <c r="S27" t="str">
        <f t="shared" ref="S27" si="18">IF(ISNA(R24),#N/A,"Q4")</f>
        <v>Q4</v>
      </c>
      <c r="T27">
        <f>IF(NOT(B10="Grand Total"),IF(NOT(B10=""),SUM(L10:N10),#N/A),#N/A)</f>
        <v>799127784.74364007</v>
      </c>
    </row>
  </sheetData>
  <mergeCells count="7">
    <mergeCell ref="Q4:Q27"/>
    <mergeCell ref="R24:R27"/>
    <mergeCell ref="R4:R7"/>
    <mergeCell ref="R8:R11"/>
    <mergeCell ref="R12:R15"/>
    <mergeCell ref="R16:R19"/>
    <mergeCell ref="R20:R2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9F93-7B6A-40A6-B16E-7BC4B68644B0}">
  <dimension ref="A1"/>
  <sheetViews>
    <sheetView topLeftCell="A13" workbookViewId="0">
      <selection activeCell="N38" sqref="N38"/>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09CB1-F3C2-4A3A-9E0F-111C60000592}">
  <dimension ref="A1"/>
  <sheetViews>
    <sheetView topLeftCell="A20"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06A18-45E6-4DF7-98B2-D77157AC5AE8}">
  <dimension ref="B3:C19"/>
  <sheetViews>
    <sheetView workbookViewId="0">
      <selection activeCell="N28" sqref="N28"/>
    </sheetView>
  </sheetViews>
  <sheetFormatPr defaultRowHeight="14.4" x14ac:dyDescent="0.3"/>
  <cols>
    <col min="2" max="2" width="12.5546875" bestFit="1" customWidth="1"/>
    <col min="3" max="3" width="11.6640625" bestFit="1" customWidth="1"/>
    <col min="4" max="4" width="12" bestFit="1" customWidth="1"/>
  </cols>
  <sheetData>
    <row r="3" spans="2:3" x14ac:dyDescent="0.3">
      <c r="B3" s="30" t="s">
        <v>1854</v>
      </c>
      <c r="C3" t="s">
        <v>1875</v>
      </c>
    </row>
    <row r="4" spans="2:3" x14ac:dyDescent="0.3">
      <c r="B4" s="31" t="s">
        <v>1</v>
      </c>
      <c r="C4" s="39">
        <v>1416630727.0206621</v>
      </c>
    </row>
    <row r="5" spans="2:3" x14ac:dyDescent="0.3">
      <c r="B5" s="31" t="s">
        <v>0</v>
      </c>
      <c r="C5" s="39">
        <v>1468988619.7669582</v>
      </c>
    </row>
    <row r="6" spans="2:3" x14ac:dyDescent="0.3">
      <c r="B6" s="31" t="s">
        <v>1845</v>
      </c>
      <c r="C6" s="39">
        <v>1534491641.0237219</v>
      </c>
    </row>
    <row r="7" spans="2:3" x14ac:dyDescent="0.3">
      <c r="B7" s="31" t="s">
        <v>1844</v>
      </c>
      <c r="C7" s="39">
        <v>1589701623.45842</v>
      </c>
    </row>
    <row r="8" spans="2:3" x14ac:dyDescent="0.3">
      <c r="B8" s="31" t="s">
        <v>1843</v>
      </c>
      <c r="C8" s="39">
        <v>1672491780.5418286</v>
      </c>
    </row>
    <row r="9" spans="2:3" x14ac:dyDescent="0.3">
      <c r="B9" s="31" t="s">
        <v>1853</v>
      </c>
      <c r="C9" s="39">
        <v>1748749030.2324772</v>
      </c>
    </row>
    <row r="10" spans="2:3" x14ac:dyDescent="0.3">
      <c r="B10" s="31" t="s">
        <v>1855</v>
      </c>
      <c r="C10" s="39">
        <v>9431053422.0440674</v>
      </c>
    </row>
    <row r="12" spans="2:3" x14ac:dyDescent="0.3">
      <c r="B12" s="30" t="s">
        <v>1854</v>
      </c>
      <c r="C12" t="s">
        <v>1875</v>
      </c>
    </row>
    <row r="13" spans="2:3" x14ac:dyDescent="0.3">
      <c r="B13" s="31" t="s">
        <v>1</v>
      </c>
      <c r="C13" s="39">
        <v>1567583553.4863534</v>
      </c>
    </row>
    <row r="14" spans="2:3" x14ac:dyDescent="0.3">
      <c r="B14" s="31" t="s">
        <v>0</v>
      </c>
      <c r="C14" s="39">
        <v>1876412124.0835626</v>
      </c>
    </row>
    <row r="15" spans="2:3" x14ac:dyDescent="0.3">
      <c r="B15" s="31" t="s">
        <v>1845</v>
      </c>
      <c r="C15" s="39">
        <v>1891002873.601588</v>
      </c>
    </row>
    <row r="16" spans="2:3" x14ac:dyDescent="0.3">
      <c r="B16" s="31" t="s">
        <v>1844</v>
      </c>
      <c r="C16" s="39">
        <v>2123420804.3416529</v>
      </c>
    </row>
    <row r="17" spans="2:3" x14ac:dyDescent="0.3">
      <c r="B17" s="31" t="s">
        <v>1843</v>
      </c>
      <c r="C17" s="39">
        <v>1739440332.7474198</v>
      </c>
    </row>
    <row r="18" spans="2:3" x14ac:dyDescent="0.3">
      <c r="B18" s="31" t="s">
        <v>1853</v>
      </c>
      <c r="C18" s="39">
        <v>2414250924.2427602</v>
      </c>
    </row>
    <row r="19" spans="2:3" x14ac:dyDescent="0.3">
      <c r="B19" s="31" t="s">
        <v>1855</v>
      </c>
      <c r="C19" s="39">
        <v>11612110612.503336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358-69C0-4A6F-B6EA-074D652E84B4}">
  <dimension ref="B3:O30"/>
  <sheetViews>
    <sheetView topLeftCell="A15" workbookViewId="0">
      <selection activeCell="M21" sqref="M21"/>
    </sheetView>
  </sheetViews>
  <sheetFormatPr defaultRowHeight="14.4" x14ac:dyDescent="0.3"/>
  <cols>
    <col min="2" max="2" width="12.5546875" bestFit="1" customWidth="1"/>
    <col min="3" max="3" width="14.109375" bestFit="1" customWidth="1"/>
  </cols>
  <sheetData>
    <row r="3" spans="2:15" x14ac:dyDescent="0.3">
      <c r="B3" s="30" t="s">
        <v>1854</v>
      </c>
      <c r="C3" t="s">
        <v>1878</v>
      </c>
      <c r="D3" t="s">
        <v>125</v>
      </c>
      <c r="E3" t="s">
        <v>36</v>
      </c>
      <c r="F3" t="s">
        <v>101</v>
      </c>
      <c r="G3" t="s">
        <v>16</v>
      </c>
      <c r="H3" t="s">
        <v>50</v>
      </c>
      <c r="I3" t="s">
        <v>92</v>
      </c>
      <c r="J3" t="s">
        <v>116</v>
      </c>
      <c r="K3" t="s">
        <v>45</v>
      </c>
      <c r="L3" t="s">
        <v>83</v>
      </c>
      <c r="M3" t="s">
        <v>76</v>
      </c>
      <c r="N3" t="s">
        <v>141</v>
      </c>
      <c r="O3" t="s">
        <v>60</v>
      </c>
    </row>
    <row r="4" spans="2:15" x14ac:dyDescent="0.3">
      <c r="B4" s="31" t="s">
        <v>1843</v>
      </c>
      <c r="C4" s="33"/>
      <c r="D4">
        <f>SUMIFS($C$5:$C$16,$B$5:$B$16,D$3)</f>
        <v>2229000</v>
      </c>
      <c r="E4">
        <f t="shared" ref="E4:O4" si="0">SUMIFS($C$5:$C$16,$B$5:$B$16,E$3)</f>
        <v>1693500</v>
      </c>
      <c r="F4">
        <f t="shared" si="0"/>
        <v>1827000</v>
      </c>
      <c r="G4">
        <f t="shared" si="0"/>
        <v>1450500</v>
      </c>
      <c r="H4">
        <f t="shared" si="0"/>
        <v>2265000</v>
      </c>
      <c r="I4">
        <f t="shared" si="0"/>
        <v>831000</v>
      </c>
      <c r="J4">
        <f t="shared" si="0"/>
        <v>2703000</v>
      </c>
      <c r="K4">
        <f t="shared" si="0"/>
        <v>2416500</v>
      </c>
      <c r="L4">
        <f t="shared" si="0"/>
        <v>2032500</v>
      </c>
      <c r="M4">
        <f t="shared" si="0"/>
        <v>2145000</v>
      </c>
      <c r="N4">
        <f t="shared" si="0"/>
        <v>1681500</v>
      </c>
      <c r="O4">
        <f t="shared" si="0"/>
        <v>1651500</v>
      </c>
    </row>
    <row r="5" spans="2:15" x14ac:dyDescent="0.3">
      <c r="B5" s="32" t="s">
        <v>16</v>
      </c>
      <c r="C5" s="33">
        <v>1450500</v>
      </c>
    </row>
    <row r="6" spans="2:15" x14ac:dyDescent="0.3">
      <c r="B6" s="32" t="s">
        <v>45</v>
      </c>
      <c r="C6" s="33">
        <v>2416500</v>
      </c>
    </row>
    <row r="7" spans="2:15" x14ac:dyDescent="0.3">
      <c r="B7" s="32" t="s">
        <v>60</v>
      </c>
      <c r="C7" s="33">
        <v>1651500</v>
      </c>
    </row>
    <row r="8" spans="2:15" x14ac:dyDescent="0.3">
      <c r="B8" s="32" t="s">
        <v>36</v>
      </c>
      <c r="C8" s="33">
        <v>1693500</v>
      </c>
    </row>
    <row r="9" spans="2:15" x14ac:dyDescent="0.3">
      <c r="B9" s="32" t="s">
        <v>125</v>
      </c>
      <c r="C9" s="33">
        <v>2229000</v>
      </c>
    </row>
    <row r="10" spans="2:15" x14ac:dyDescent="0.3">
      <c r="B10" s="32" t="s">
        <v>116</v>
      </c>
      <c r="C10" s="33">
        <v>2703000</v>
      </c>
    </row>
    <row r="11" spans="2:15" x14ac:dyDescent="0.3">
      <c r="B11" s="32" t="s">
        <v>92</v>
      </c>
      <c r="C11" s="33">
        <v>831000</v>
      </c>
    </row>
    <row r="12" spans="2:15" x14ac:dyDescent="0.3">
      <c r="B12" s="32" t="s">
        <v>101</v>
      </c>
      <c r="C12" s="33">
        <v>1827000</v>
      </c>
    </row>
    <row r="13" spans="2:15" x14ac:dyDescent="0.3">
      <c r="B13" s="32" t="s">
        <v>50</v>
      </c>
      <c r="C13" s="33">
        <v>2265000</v>
      </c>
    </row>
    <row r="14" spans="2:15" x14ac:dyDescent="0.3">
      <c r="B14" s="32" t="s">
        <v>141</v>
      </c>
      <c r="C14" s="33">
        <v>1681500</v>
      </c>
    </row>
    <row r="15" spans="2:15" x14ac:dyDescent="0.3">
      <c r="B15" s="32" t="s">
        <v>76</v>
      </c>
      <c r="C15" s="33">
        <v>2145000</v>
      </c>
    </row>
    <row r="16" spans="2:15" x14ac:dyDescent="0.3">
      <c r="B16" s="32" t="s">
        <v>83</v>
      </c>
      <c r="C16" s="33">
        <v>2032500</v>
      </c>
    </row>
    <row r="17" spans="2:15" x14ac:dyDescent="0.3">
      <c r="B17" s="31" t="s">
        <v>1853</v>
      </c>
      <c r="C17" s="33"/>
    </row>
    <row r="18" spans="2:15" x14ac:dyDescent="0.3">
      <c r="B18" s="32" t="s">
        <v>16</v>
      </c>
      <c r="C18" s="33">
        <v>1962000</v>
      </c>
      <c r="D18">
        <f>SUMIFS($C$18:$C$29,$B$18:$B$29,D$3)</f>
        <v>1399500</v>
      </c>
      <c r="E18">
        <f t="shared" ref="E18:O18" si="1">SUMIFS($C$18:$C$29,$B$18:$B$29,E$3)</f>
        <v>1479000</v>
      </c>
      <c r="F18">
        <f t="shared" si="1"/>
        <v>1435500</v>
      </c>
      <c r="G18">
        <f t="shared" si="1"/>
        <v>1962000</v>
      </c>
      <c r="H18">
        <f t="shared" si="1"/>
        <v>1887000</v>
      </c>
      <c r="I18">
        <f t="shared" si="1"/>
        <v>2256000</v>
      </c>
      <c r="J18">
        <f t="shared" si="1"/>
        <v>1849500</v>
      </c>
      <c r="K18">
        <f t="shared" si="1"/>
        <v>2274000</v>
      </c>
      <c r="L18">
        <f t="shared" si="1"/>
        <v>1612500</v>
      </c>
      <c r="M18">
        <f t="shared" si="1"/>
        <v>1824000</v>
      </c>
      <c r="N18">
        <f t="shared" si="1"/>
        <v>2178000</v>
      </c>
      <c r="O18">
        <f t="shared" si="1"/>
        <v>1714500</v>
      </c>
    </row>
    <row r="19" spans="2:15" x14ac:dyDescent="0.3">
      <c r="B19" s="32" t="s">
        <v>45</v>
      </c>
      <c r="C19" s="33">
        <v>2274000</v>
      </c>
    </row>
    <row r="20" spans="2:15" x14ac:dyDescent="0.3">
      <c r="B20" s="32" t="s">
        <v>60</v>
      </c>
      <c r="C20" s="33">
        <v>1714500</v>
      </c>
    </row>
    <row r="21" spans="2:15" x14ac:dyDescent="0.3">
      <c r="B21" s="32" t="s">
        <v>36</v>
      </c>
      <c r="C21" s="33">
        <v>1479000</v>
      </c>
    </row>
    <row r="22" spans="2:15" x14ac:dyDescent="0.3">
      <c r="B22" s="32" t="s">
        <v>125</v>
      </c>
      <c r="C22" s="33">
        <v>1399500</v>
      </c>
    </row>
    <row r="23" spans="2:15" x14ac:dyDescent="0.3">
      <c r="B23" s="32" t="s">
        <v>116</v>
      </c>
      <c r="C23" s="33">
        <v>1849500</v>
      </c>
    </row>
    <row r="24" spans="2:15" x14ac:dyDescent="0.3">
      <c r="B24" s="32" t="s">
        <v>92</v>
      </c>
      <c r="C24" s="33">
        <v>2256000</v>
      </c>
    </row>
    <row r="25" spans="2:15" x14ac:dyDescent="0.3">
      <c r="B25" s="32" t="s">
        <v>101</v>
      </c>
      <c r="C25" s="33">
        <v>1435500</v>
      </c>
    </row>
    <row r="26" spans="2:15" x14ac:dyDescent="0.3">
      <c r="B26" s="32" t="s">
        <v>50</v>
      </c>
      <c r="C26" s="33">
        <v>1887000</v>
      </c>
    </row>
    <row r="27" spans="2:15" x14ac:dyDescent="0.3">
      <c r="B27" s="32" t="s">
        <v>141</v>
      </c>
      <c r="C27" s="33">
        <v>2178000</v>
      </c>
    </row>
    <row r="28" spans="2:15" x14ac:dyDescent="0.3">
      <c r="B28" s="32" t="s">
        <v>76</v>
      </c>
      <c r="C28" s="33">
        <v>1824000</v>
      </c>
    </row>
    <row r="29" spans="2:15" x14ac:dyDescent="0.3">
      <c r="B29" s="32" t="s">
        <v>83</v>
      </c>
      <c r="C29" s="33">
        <v>1612500</v>
      </c>
    </row>
    <row r="30" spans="2:15" x14ac:dyDescent="0.3">
      <c r="B30" s="31" t="s">
        <v>1855</v>
      </c>
      <c r="C30" s="33">
        <v>44797500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6DCF-BCD5-4881-A719-D7C644FB52DA}">
  <sheetPr>
    <tabColor theme="3" tint="-0.249977111117893"/>
  </sheetPr>
  <dimension ref="B3:P21"/>
  <sheetViews>
    <sheetView workbookViewId="0">
      <selection activeCell="O28" sqref="O28"/>
    </sheetView>
  </sheetViews>
  <sheetFormatPr defaultRowHeight="14.4" x14ac:dyDescent="0.3"/>
  <cols>
    <col min="2" max="2" width="14.6640625" bestFit="1" customWidth="1"/>
    <col min="3" max="3" width="11.6640625" bestFit="1" customWidth="1"/>
    <col min="4" max="4" width="9.77734375" customWidth="1"/>
    <col min="5" max="5" width="10.21875" customWidth="1"/>
    <col min="15" max="15" width="14.44140625" customWidth="1"/>
  </cols>
  <sheetData>
    <row r="3" spans="2:16" x14ac:dyDescent="0.3">
      <c r="B3" s="30" t="s">
        <v>1854</v>
      </c>
      <c r="C3" t="s">
        <v>1870</v>
      </c>
    </row>
    <row r="4" spans="2:16" x14ac:dyDescent="0.3">
      <c r="B4" s="31" t="s">
        <v>1843</v>
      </c>
      <c r="C4" s="33"/>
      <c r="D4" s="44" t="s">
        <v>1888</v>
      </c>
      <c r="E4" s="44"/>
    </row>
    <row r="5" spans="2:16" x14ac:dyDescent="0.3">
      <c r="B5" s="32" t="s">
        <v>1840</v>
      </c>
      <c r="C5" s="33">
        <v>647136551.98962998</v>
      </c>
      <c r="D5" s="19">
        <f>C5/C18</f>
        <v>0.37203722358644364</v>
      </c>
      <c r="E5" s="37"/>
    </row>
    <row r="6" spans="2:16" x14ac:dyDescent="0.3">
      <c r="B6" s="32" t="s">
        <v>1839</v>
      </c>
      <c r="C6" s="33">
        <v>323506929.34972</v>
      </c>
      <c r="D6" s="19">
        <f>C6/C18</f>
        <v>0.18598334375675052</v>
      </c>
      <c r="E6" s="37"/>
    </row>
    <row r="7" spans="2:16" x14ac:dyDescent="0.3">
      <c r="B7" s="32" t="s">
        <v>1841</v>
      </c>
      <c r="C7" s="33">
        <v>768796851.40806997</v>
      </c>
      <c r="D7" s="19">
        <f>C7/C18</f>
        <v>0.44197943265680562</v>
      </c>
      <c r="E7" s="37"/>
    </row>
    <row r="8" spans="2:16" x14ac:dyDescent="0.3">
      <c r="B8" s="31" t="s">
        <v>1853</v>
      </c>
      <c r="C8" s="33"/>
      <c r="D8" s="19"/>
      <c r="M8" s="42" t="s">
        <v>1882</v>
      </c>
      <c r="N8" s="43" t="s">
        <v>1883</v>
      </c>
    </row>
    <row r="9" spans="2:16" x14ac:dyDescent="0.3">
      <c r="B9" s="32" t="s">
        <v>1840</v>
      </c>
      <c r="C9" s="33">
        <v>1290110357.67891</v>
      </c>
      <c r="D9" s="19">
        <f>C9/C20</f>
        <v>0.53437293726357749</v>
      </c>
    </row>
    <row r="10" spans="2:16" x14ac:dyDescent="0.3">
      <c r="B10" s="32" t="s">
        <v>1839</v>
      </c>
      <c r="C10" s="33">
        <v>299078617.81225991</v>
      </c>
      <c r="D10" s="19">
        <f>C10/C20</f>
        <v>0.12388050256460698</v>
      </c>
    </row>
    <row r="11" spans="2:16" x14ac:dyDescent="0.3">
      <c r="B11" s="32" t="s">
        <v>1841</v>
      </c>
      <c r="C11" s="33">
        <v>825061948.75159001</v>
      </c>
      <c r="D11" s="19">
        <f>C11/C20</f>
        <v>0.34174656017181582</v>
      </c>
    </row>
    <row r="12" spans="2:16" x14ac:dyDescent="0.3">
      <c r="B12" s="31" t="s">
        <v>1855</v>
      </c>
      <c r="C12" s="33">
        <v>4153691256.9901776</v>
      </c>
    </row>
    <row r="15" spans="2:16" x14ac:dyDescent="0.3">
      <c r="O15" t="s">
        <v>1889</v>
      </c>
    </row>
    <row r="16" spans="2:16" x14ac:dyDescent="0.3">
      <c r="B16" s="30" t="s">
        <v>1854</v>
      </c>
      <c r="C16" t="s">
        <v>1870</v>
      </c>
      <c r="O16" s="37" t="str">
        <f>"TIER 1 PY "&amp; TEXT(D5,"0%")</f>
        <v>TIER 1 PY 37%</v>
      </c>
      <c r="P16" s="43" t="str">
        <f>IF(D9&gt;D5,$M$8,$N$8)</f>
        <v>▲</v>
      </c>
    </row>
    <row r="17" spans="2:16" x14ac:dyDescent="0.3">
      <c r="B17" s="31" t="s">
        <v>1843</v>
      </c>
      <c r="C17" s="33"/>
      <c r="O17" s="37" t="str">
        <f>"TIER 2 PY "&amp; TEXT(D6,"0%")</f>
        <v>TIER 2 PY 19%</v>
      </c>
      <c r="P17" s="43" t="str">
        <f t="shared" ref="P17:P18" si="0">IF(D10&gt;D6,$M$8,$N$8)</f>
        <v>▼</v>
      </c>
    </row>
    <row r="18" spans="2:16" x14ac:dyDescent="0.3">
      <c r="B18" s="32" t="s">
        <v>22</v>
      </c>
      <c r="C18" s="33">
        <v>1739440332.7474203</v>
      </c>
      <c r="O18" s="37" t="str">
        <f>"TIER 3 PY "&amp; TEXT(D7,"0%")</f>
        <v>TIER 3 PY 44%</v>
      </c>
      <c r="P18" s="43" t="str">
        <f t="shared" si="0"/>
        <v>▼</v>
      </c>
    </row>
    <row r="19" spans="2:16" x14ac:dyDescent="0.3">
      <c r="B19" s="31" t="s">
        <v>1853</v>
      </c>
      <c r="C19" s="33"/>
    </row>
    <row r="20" spans="2:16" x14ac:dyDescent="0.3">
      <c r="B20" s="32" t="s">
        <v>22</v>
      </c>
      <c r="C20" s="33">
        <v>2414250924.2427592</v>
      </c>
    </row>
    <row r="21" spans="2:16" x14ac:dyDescent="0.3">
      <c r="B21" s="31" t="s">
        <v>1855</v>
      </c>
      <c r="C21" s="33">
        <v>4153691256.9901776</v>
      </c>
    </row>
  </sheetData>
  <conditionalFormatting sqref="P16">
    <cfRule type="expression" dxfId="146" priority="3">
      <formula>D9&gt;D5</formula>
    </cfRule>
  </conditionalFormatting>
  <conditionalFormatting sqref="P17">
    <cfRule type="expression" dxfId="145" priority="2">
      <formula>D10&gt;D6</formula>
    </cfRule>
  </conditionalFormatting>
  <conditionalFormatting sqref="P18">
    <cfRule type="expression" dxfId="144" priority="1">
      <formula>D11&gt;D7</formula>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A14F-C280-49E3-8835-A6C4AFAA0BAC}">
  <sheetPr>
    <tabColor theme="3" tint="-0.249977111117893"/>
  </sheetPr>
  <dimension ref="B3:F24"/>
  <sheetViews>
    <sheetView topLeftCell="B1" workbookViewId="0">
      <selection activeCell="F28" sqref="F28"/>
    </sheetView>
  </sheetViews>
  <sheetFormatPr defaultRowHeight="14.4" x14ac:dyDescent="0.3"/>
  <cols>
    <col min="2" max="2" width="47.33203125" bestFit="1" customWidth="1"/>
    <col min="3" max="3" width="7.33203125" bestFit="1" customWidth="1"/>
    <col min="4" max="4" width="32.44140625" customWidth="1"/>
    <col min="5" max="5" width="42.6640625" customWidth="1"/>
    <col min="6" max="6" width="45.5546875" customWidth="1"/>
    <col min="8" max="8" width="49.5546875" bestFit="1" customWidth="1"/>
    <col min="9" max="9" width="13.88671875" bestFit="1" customWidth="1"/>
  </cols>
  <sheetData>
    <row r="3" spans="2:3" x14ac:dyDescent="0.3">
      <c r="B3" s="30" t="s">
        <v>1854</v>
      </c>
      <c r="C3" t="s">
        <v>1827</v>
      </c>
    </row>
    <row r="4" spans="2:3" x14ac:dyDescent="0.3">
      <c r="B4" s="31" t="s">
        <v>22</v>
      </c>
      <c r="C4" s="33"/>
    </row>
    <row r="5" spans="2:3" x14ac:dyDescent="0.3">
      <c r="B5" s="32" t="s">
        <v>1825</v>
      </c>
      <c r="C5" s="33"/>
    </row>
    <row r="6" spans="2:3" x14ac:dyDescent="0.3">
      <c r="B6" s="36" t="s">
        <v>1821</v>
      </c>
      <c r="C6" s="37">
        <v>0.35</v>
      </c>
    </row>
    <row r="7" spans="2:3" x14ac:dyDescent="0.3">
      <c r="B7" s="31" t="s">
        <v>1855</v>
      </c>
      <c r="C7" s="33">
        <v>0.35</v>
      </c>
    </row>
    <row r="23" spans="3:6" x14ac:dyDescent="0.3">
      <c r="C23" s="37">
        <f>C6</f>
        <v>0.35</v>
      </c>
      <c r="E23" s="37">
        <f>VLOOKUP(B4,Community!A9:D13,3,FALSE)</f>
        <v>0.56999999999999995</v>
      </c>
      <c r="F23" s="37">
        <f>VLOOKUP(B4,Table3[],3,)</f>
        <v>0.76</v>
      </c>
    </row>
    <row r="24" spans="3:6" x14ac:dyDescent="0.3">
      <c r="C24" t="str">
        <f>B6</f>
        <v>Increase to homeless shelters and soup kitchens.</v>
      </c>
      <c r="E24" t="str">
        <f>VLOOKUP(B4,Table2[],4,)</f>
        <v>Increase to homeless shelters and soup kitchens.</v>
      </c>
      <c r="F24" t="str">
        <f>VLOOKUP(B4,Table3[],4,FALSE)</f>
        <v>Increase in funding to preserve key waterways.</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E9BF-1943-44A1-AA61-3D808F32052A}">
  <dimension ref="B3:D10"/>
  <sheetViews>
    <sheetView zoomScaleNormal="100" workbookViewId="0">
      <selection activeCell="Q26" sqref="Q26"/>
    </sheetView>
  </sheetViews>
  <sheetFormatPr defaultRowHeight="14.4" x14ac:dyDescent="0.3"/>
  <cols>
    <col min="2" max="2" width="12.5546875" bestFit="1" customWidth="1"/>
    <col min="3" max="3" width="9.5546875" bestFit="1" customWidth="1"/>
    <col min="4" max="4" width="10.21875" customWidth="1"/>
  </cols>
  <sheetData>
    <row r="3" spans="2:4" x14ac:dyDescent="0.3">
      <c r="B3" s="30" t="s">
        <v>1854</v>
      </c>
      <c r="C3" t="s">
        <v>1876</v>
      </c>
      <c r="D3" t="s">
        <v>1877</v>
      </c>
    </row>
    <row r="4" spans="2:4" x14ac:dyDescent="0.3">
      <c r="B4" s="31" t="s">
        <v>1805</v>
      </c>
      <c r="C4" s="37">
        <v>0.83</v>
      </c>
      <c r="D4" s="37">
        <f>100%-C4</f>
        <v>0.17000000000000004</v>
      </c>
    </row>
    <row r="5" spans="2:4" x14ac:dyDescent="0.3">
      <c r="B5" s="31" t="s">
        <v>33</v>
      </c>
      <c r="C5" s="37">
        <v>0.97</v>
      </c>
      <c r="D5" s="37">
        <f t="shared" ref="D5:D9" si="0">100%-C5</f>
        <v>3.0000000000000027E-2</v>
      </c>
    </row>
    <row r="6" spans="2:4" x14ac:dyDescent="0.3">
      <c r="B6" s="31" t="s">
        <v>72</v>
      </c>
      <c r="C6" s="37">
        <v>0.86</v>
      </c>
      <c r="D6" s="37">
        <f t="shared" si="0"/>
        <v>0.14000000000000001</v>
      </c>
    </row>
    <row r="7" spans="2:4" x14ac:dyDescent="0.3">
      <c r="B7" s="31" t="s">
        <v>44</v>
      </c>
      <c r="C7" s="37">
        <v>0.85</v>
      </c>
      <c r="D7" s="37">
        <f t="shared" si="0"/>
        <v>0.15000000000000002</v>
      </c>
    </row>
    <row r="8" spans="2:4" x14ac:dyDescent="0.3">
      <c r="B8" s="31" t="s">
        <v>86</v>
      </c>
      <c r="C8" s="37">
        <v>0.86</v>
      </c>
      <c r="D8" s="37">
        <f t="shared" si="0"/>
        <v>0.14000000000000001</v>
      </c>
    </row>
    <row r="9" spans="2:4" x14ac:dyDescent="0.3">
      <c r="B9" s="31" t="s">
        <v>1806</v>
      </c>
      <c r="C9" s="37">
        <v>0.9</v>
      </c>
      <c r="D9" s="37">
        <f t="shared" si="0"/>
        <v>9.9999999999999978E-2</v>
      </c>
    </row>
    <row r="10" spans="2:4" x14ac:dyDescent="0.3">
      <c r="B10" s="31" t="s">
        <v>1855</v>
      </c>
      <c r="C10" s="37">
        <v>5.27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F5BE-62AA-4DDC-B323-76C60022B3A0}">
  <dimension ref="B3:I20"/>
  <sheetViews>
    <sheetView workbookViewId="0">
      <selection activeCell="P22" sqref="P22"/>
    </sheetView>
  </sheetViews>
  <sheetFormatPr defaultRowHeight="14.4" x14ac:dyDescent="0.3"/>
  <cols>
    <col min="2" max="2" width="12.5546875" bestFit="1" customWidth="1"/>
    <col min="3" max="7" width="14.21875" bestFit="1" customWidth="1"/>
    <col min="8" max="8" width="9.6640625" customWidth="1"/>
    <col min="9" max="9" width="10.21875" customWidth="1"/>
    <col min="10" max="10" width="5.44140625" customWidth="1"/>
    <col min="11" max="11" width="5.6640625" customWidth="1"/>
    <col min="12" max="12" width="10.6640625" customWidth="1"/>
    <col min="13" max="18" width="3" bestFit="1" customWidth="1"/>
    <col min="19" max="19" width="10.77734375" bestFit="1" customWidth="1"/>
    <col min="20" max="21" width="5" bestFit="1" customWidth="1"/>
    <col min="22" max="24" width="3" bestFit="1" customWidth="1"/>
    <col min="25" max="26" width="5" bestFit="1" customWidth="1"/>
    <col min="27" max="28" width="2" bestFit="1" customWidth="1"/>
    <col min="29" max="29" width="3" bestFit="1" customWidth="1"/>
    <col min="30" max="31" width="5" bestFit="1" customWidth="1"/>
    <col min="32" max="33" width="10.77734375" bestFit="1" customWidth="1"/>
  </cols>
  <sheetData>
    <row r="3" spans="2:9" x14ac:dyDescent="0.3">
      <c r="B3" s="30" t="s">
        <v>1854</v>
      </c>
      <c r="C3" t="s">
        <v>1890</v>
      </c>
      <c r="D3" t="s">
        <v>1891</v>
      </c>
      <c r="E3" t="s">
        <v>1892</v>
      </c>
      <c r="F3" t="s">
        <v>1893</v>
      </c>
      <c r="G3" t="s">
        <v>1894</v>
      </c>
    </row>
    <row r="4" spans="2:9" x14ac:dyDescent="0.3">
      <c r="B4" s="31" t="s">
        <v>1805</v>
      </c>
      <c r="C4" s="33">
        <v>17</v>
      </c>
      <c r="D4" s="33">
        <v>11</v>
      </c>
      <c r="E4" s="33">
        <v>11</v>
      </c>
      <c r="F4" s="33">
        <v>10</v>
      </c>
      <c r="G4" s="33">
        <v>8</v>
      </c>
    </row>
    <row r="5" spans="2:9" x14ac:dyDescent="0.3">
      <c r="B5" s="31" t="s">
        <v>33</v>
      </c>
      <c r="C5" s="33">
        <v>17</v>
      </c>
      <c r="D5" s="33">
        <v>15</v>
      </c>
      <c r="E5" s="33">
        <v>19</v>
      </c>
      <c r="F5" s="33">
        <v>10</v>
      </c>
      <c r="G5" s="33">
        <v>9</v>
      </c>
    </row>
    <row r="6" spans="2:9" x14ac:dyDescent="0.3">
      <c r="B6" s="31" t="s">
        <v>72</v>
      </c>
      <c r="C6" s="33">
        <v>17</v>
      </c>
      <c r="D6" s="33">
        <v>13</v>
      </c>
      <c r="E6" s="33">
        <v>20</v>
      </c>
      <c r="F6" s="33">
        <v>6</v>
      </c>
      <c r="G6" s="33">
        <v>17</v>
      </c>
    </row>
    <row r="7" spans="2:9" x14ac:dyDescent="0.3">
      <c r="B7" s="31" t="s">
        <v>44</v>
      </c>
      <c r="C7" s="33">
        <v>11</v>
      </c>
      <c r="D7" s="33">
        <v>13</v>
      </c>
      <c r="E7" s="33">
        <v>8</v>
      </c>
      <c r="F7" s="33">
        <v>9</v>
      </c>
      <c r="G7" s="33">
        <v>15</v>
      </c>
    </row>
    <row r="8" spans="2:9" x14ac:dyDescent="0.3">
      <c r="B8" s="31" t="s">
        <v>86</v>
      </c>
      <c r="C8" s="33">
        <v>16</v>
      </c>
      <c r="D8" s="33">
        <v>12</v>
      </c>
      <c r="E8" s="33">
        <v>21</v>
      </c>
      <c r="F8" s="33">
        <v>17</v>
      </c>
      <c r="G8" s="33">
        <v>18</v>
      </c>
    </row>
    <row r="9" spans="2:9" x14ac:dyDescent="0.3">
      <c r="B9" s="31" t="s">
        <v>1806</v>
      </c>
      <c r="C9" s="33">
        <v>17</v>
      </c>
      <c r="D9" s="33">
        <v>12</v>
      </c>
      <c r="E9" s="33">
        <v>14</v>
      </c>
      <c r="F9" s="33">
        <v>8</v>
      </c>
      <c r="G9" s="33">
        <v>14</v>
      </c>
    </row>
    <row r="10" spans="2:9" x14ac:dyDescent="0.3">
      <c r="B10" s="31" t="s">
        <v>1855</v>
      </c>
      <c r="C10" s="33">
        <v>95</v>
      </c>
      <c r="D10" s="33">
        <v>76</v>
      </c>
      <c r="E10" s="33">
        <v>93</v>
      </c>
      <c r="F10" s="33">
        <v>60</v>
      </c>
      <c r="G10" s="33">
        <v>81</v>
      </c>
    </row>
    <row r="14" spans="2:9" ht="27" customHeight="1" x14ac:dyDescent="0.35">
      <c r="C14" s="45" t="s">
        <v>1809</v>
      </c>
      <c r="D14" s="45" t="s">
        <v>1880</v>
      </c>
      <c r="E14" s="45" t="s">
        <v>0</v>
      </c>
      <c r="F14" s="45" t="s">
        <v>1845</v>
      </c>
      <c r="G14" s="45" t="s">
        <v>1844</v>
      </c>
      <c r="H14" s="45" t="s">
        <v>1843</v>
      </c>
      <c r="I14" s="45" t="s">
        <v>1853</v>
      </c>
    </row>
    <row r="15" spans="2:9" ht="25.05" customHeight="1" x14ac:dyDescent="0.3">
      <c r="C15" s="46" t="str">
        <f>B4</f>
        <v>Cmodies</v>
      </c>
      <c r="E15" s="46">
        <f>C4</f>
        <v>17</v>
      </c>
      <c r="F15" s="46">
        <f>D4</f>
        <v>11</v>
      </c>
      <c r="G15" s="46">
        <f t="shared" ref="G15:I20" si="0">E4</f>
        <v>11</v>
      </c>
      <c r="H15" s="46">
        <f t="shared" si="0"/>
        <v>10</v>
      </c>
      <c r="I15" s="46">
        <f t="shared" si="0"/>
        <v>8</v>
      </c>
    </row>
    <row r="16" spans="2:9" ht="25.05" customHeight="1" x14ac:dyDescent="0.3">
      <c r="C16" s="46" t="str">
        <f t="shared" ref="C16:C20" si="1">B5</f>
        <v>Corporate</v>
      </c>
      <c r="E16" s="46">
        <f t="shared" ref="E16:E20" si="2">C5</f>
        <v>17</v>
      </c>
      <c r="F16" s="46">
        <f t="shared" ref="F16:F20" si="3">D5</f>
        <v>15</v>
      </c>
      <c r="G16" s="46">
        <f t="shared" ref="G16:G20" si="4">E5</f>
        <v>19</v>
      </c>
      <c r="H16" s="46">
        <f t="shared" ref="H16:H20" si="5">F5</f>
        <v>10</v>
      </c>
      <c r="I16" s="46">
        <f t="shared" si="0"/>
        <v>9</v>
      </c>
    </row>
    <row r="17" spans="3:9" ht="25.05" customHeight="1" x14ac:dyDescent="0.3">
      <c r="C17" s="46" t="str">
        <f t="shared" si="1"/>
        <v>Equity</v>
      </c>
      <c r="E17" s="46">
        <f t="shared" si="2"/>
        <v>17</v>
      </c>
      <c r="F17" s="46">
        <f t="shared" si="3"/>
        <v>13</v>
      </c>
      <c r="G17" s="46">
        <f t="shared" si="4"/>
        <v>20</v>
      </c>
      <c r="H17" s="46">
        <f t="shared" si="5"/>
        <v>6</v>
      </c>
      <c r="I17" s="46">
        <f t="shared" si="0"/>
        <v>17</v>
      </c>
    </row>
    <row r="18" spans="3:9" ht="25.05" customHeight="1" x14ac:dyDescent="0.3">
      <c r="C18" s="46" t="str">
        <f t="shared" si="1"/>
        <v>FOREX</v>
      </c>
      <c r="E18" s="46">
        <f t="shared" si="2"/>
        <v>11</v>
      </c>
      <c r="F18" s="46">
        <f t="shared" si="3"/>
        <v>13</v>
      </c>
      <c r="G18" s="46">
        <f t="shared" si="4"/>
        <v>8</v>
      </c>
      <c r="H18" s="46">
        <f t="shared" si="5"/>
        <v>9</v>
      </c>
      <c r="I18" s="46">
        <f t="shared" si="0"/>
        <v>15</v>
      </c>
    </row>
    <row r="19" spans="3:9" ht="25.05" customHeight="1" x14ac:dyDescent="0.3">
      <c r="C19" s="46" t="str">
        <f t="shared" si="1"/>
        <v>Insurance</v>
      </c>
      <c r="E19" s="46">
        <f t="shared" si="2"/>
        <v>16</v>
      </c>
      <c r="F19" s="46">
        <f t="shared" si="3"/>
        <v>12</v>
      </c>
      <c r="G19" s="46">
        <f t="shared" si="4"/>
        <v>21</v>
      </c>
      <c r="H19" s="46">
        <f t="shared" si="5"/>
        <v>17</v>
      </c>
      <c r="I19" s="46">
        <f t="shared" si="0"/>
        <v>18</v>
      </c>
    </row>
    <row r="20" spans="3:9" ht="25.05" customHeight="1" x14ac:dyDescent="0.3">
      <c r="C20" s="46" t="str">
        <f t="shared" si="1"/>
        <v>Invtment</v>
      </c>
      <c r="E20" s="46">
        <f t="shared" si="2"/>
        <v>17</v>
      </c>
      <c r="F20" s="46">
        <f t="shared" si="3"/>
        <v>12</v>
      </c>
      <c r="G20" s="46">
        <f t="shared" si="4"/>
        <v>14</v>
      </c>
      <c r="H20" s="46">
        <f t="shared" si="5"/>
        <v>8</v>
      </c>
      <c r="I20" s="46">
        <f t="shared" si="0"/>
        <v>14</v>
      </c>
    </row>
  </sheetData>
  <conditionalFormatting sqref="F15:F20">
    <cfRule type="colorScale" priority="11">
      <colorScale>
        <cfvo type="min"/>
        <cfvo type="percentile" val="50"/>
        <cfvo type="max"/>
        <color theme="5" tint="0.39997558519241921"/>
        <color rgb="FFFCFCFF"/>
        <color rgb="FF92D050"/>
      </colorScale>
    </cfRule>
  </conditionalFormatting>
  <conditionalFormatting sqref="G15:G20">
    <cfRule type="colorScale" priority="10">
      <colorScale>
        <cfvo type="min"/>
        <cfvo type="percentile" val="50"/>
        <cfvo type="max"/>
        <color theme="5" tint="0.39997558519241921"/>
        <color rgb="FFFCFCFF"/>
        <color rgb="FF92D050"/>
      </colorScale>
    </cfRule>
  </conditionalFormatting>
  <conditionalFormatting sqref="H15:H20">
    <cfRule type="colorScale" priority="9">
      <colorScale>
        <cfvo type="min"/>
        <cfvo type="percentile" val="50"/>
        <cfvo type="max"/>
        <color theme="5" tint="0.39997558519241921"/>
        <color rgb="FFFCFCFF"/>
        <color rgb="FF92D050"/>
      </colorScale>
    </cfRule>
  </conditionalFormatting>
  <conditionalFormatting sqref="I15:I20">
    <cfRule type="colorScale" priority="8">
      <colorScale>
        <cfvo type="min"/>
        <cfvo type="percentile" val="50"/>
        <cfvo type="max"/>
        <color theme="5" tint="0.39997558519241921"/>
        <color rgb="FFFCFCFF"/>
        <color rgb="FF92D050"/>
      </colorScale>
    </cfRule>
  </conditionalFormatting>
  <conditionalFormatting sqref="R21">
    <cfRule type="colorScale" priority="4">
      <colorScale>
        <cfvo type="min"/>
        <cfvo type="max"/>
        <color theme="5" tint="0.39997558519241921"/>
        <color theme="6" tint="0.39997558519241921"/>
      </colorScale>
    </cfRule>
  </conditionalFormatting>
  <conditionalFormatting sqref="E15:E20">
    <cfRule type="colorScale" priority="2">
      <colorScale>
        <cfvo type="min"/>
        <cfvo type="percentile" val="50"/>
        <cfvo type="max"/>
        <color theme="5" tint="0.39997558519241921"/>
        <color theme="0"/>
        <color rgb="FF92D050"/>
      </colorScale>
    </cfRule>
  </conditionalFormatting>
  <conditionalFormatting sqref="S18">
    <cfRule type="colorScale" priority="1">
      <colorScale>
        <cfvo type="min"/>
        <cfvo type="percentile" val="50"/>
        <cfvo type="max"/>
        <color theme="5" tint="0.39997558519241921"/>
        <color theme="0"/>
        <color theme="6" tint="0.39997558519241921"/>
      </colorScale>
    </cfRule>
  </conditionalFormatting>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type="column" displayEmptyCellsAs="gap" xr2:uid="{77F89DCE-79B2-4193-B771-45D8619D671F}">
          <x14:colorSeries rgb="FF376092"/>
          <x14:colorNegative rgb="FFD00000"/>
          <x14:colorAxis rgb="FF000000"/>
          <x14:colorMarkers rgb="FFD00000"/>
          <x14:colorFirst rgb="FFD00000"/>
          <x14:colorLast rgb="FFD00000"/>
          <x14:colorHigh rgb="FFD00000"/>
          <x14:colorLow rgb="FFD00000"/>
          <x14:sparklines>
            <x14:sparkline>
              <xm:f>riskByDept!C9:G9</xm:f>
              <xm:sqref>D20</xm:sqref>
            </x14:sparkline>
          </x14:sparklines>
        </x14:sparklineGroup>
        <x14:sparklineGroup type="column" displayEmptyCellsAs="gap" xr2:uid="{8B12EF3C-FD14-49B0-BD5C-B3724BFCF55C}">
          <x14:colorSeries rgb="FF376092"/>
          <x14:colorNegative rgb="FFD00000"/>
          <x14:colorAxis rgb="FF000000"/>
          <x14:colorMarkers rgb="FFD00000"/>
          <x14:colorFirst rgb="FFD00000"/>
          <x14:colorLast rgb="FFD00000"/>
          <x14:colorHigh rgb="FFD00000"/>
          <x14:colorLow rgb="FFD00000"/>
          <x14:sparklines>
            <x14:sparkline>
              <xm:f>riskByDept!C8:G8</xm:f>
              <xm:sqref>D19</xm:sqref>
            </x14:sparkline>
          </x14:sparklines>
        </x14:sparklineGroup>
        <x14:sparklineGroup type="column" displayEmptyCellsAs="gap" xr2:uid="{5F965629-2422-4B9C-9D7D-2C8759215936}">
          <x14:colorSeries rgb="FF376092"/>
          <x14:colorNegative rgb="FFD00000"/>
          <x14:colorAxis rgb="FF000000"/>
          <x14:colorMarkers rgb="FFD00000"/>
          <x14:colorFirst rgb="FFD00000"/>
          <x14:colorLast rgb="FFD00000"/>
          <x14:colorHigh rgb="FFD00000"/>
          <x14:colorLow rgb="FFD00000"/>
          <x14:sparklines>
            <x14:sparkline>
              <xm:f>riskByDept!C7:G7</xm:f>
              <xm:sqref>D18</xm:sqref>
            </x14:sparkline>
          </x14:sparklines>
        </x14:sparklineGroup>
        <x14:sparklineGroup type="column" displayEmptyCellsAs="gap" xr2:uid="{4D0AB194-9A0B-4372-B7B8-B3A9704ABD0C}">
          <x14:colorSeries rgb="FF376092"/>
          <x14:colorNegative rgb="FFD00000"/>
          <x14:colorAxis rgb="FF000000"/>
          <x14:colorMarkers rgb="FFD00000"/>
          <x14:colorFirst rgb="FFD00000"/>
          <x14:colorLast rgb="FFD00000"/>
          <x14:colorHigh rgb="FFD00000"/>
          <x14:colorLow rgb="FFD00000"/>
          <x14:sparklines>
            <x14:sparkline>
              <xm:f>riskByDept!C6:G6</xm:f>
              <xm:sqref>D17</xm:sqref>
            </x14:sparkline>
          </x14:sparklines>
        </x14:sparklineGroup>
        <x14:sparklineGroup type="column" displayEmptyCellsAs="gap" xr2:uid="{9F522318-5DB2-4DAD-BECA-7A128BCEF45B}">
          <x14:colorSeries rgb="FF376092"/>
          <x14:colorNegative rgb="FFD00000"/>
          <x14:colorAxis rgb="FF000000"/>
          <x14:colorMarkers rgb="FFD00000"/>
          <x14:colorFirst rgb="FFD00000"/>
          <x14:colorLast rgb="FFD00000"/>
          <x14:colorHigh rgb="FFD00000"/>
          <x14:colorLow rgb="FFD00000"/>
          <x14:sparklines>
            <x14:sparkline>
              <xm:f>riskByDept!C5:G5</xm:f>
              <xm:sqref>D16</xm:sqref>
            </x14:sparkline>
          </x14:sparklines>
        </x14:sparklineGroup>
        <x14:sparklineGroup type="column" displayEmptyCellsAs="gap" xr2:uid="{E9795F0D-0536-4AA6-9A7A-50BC1F4CB496}">
          <x14:colorSeries rgb="FF376092"/>
          <x14:colorNegative rgb="FFD00000"/>
          <x14:colorAxis rgb="FF000000"/>
          <x14:colorMarkers rgb="FFD00000"/>
          <x14:colorFirst rgb="FFD00000"/>
          <x14:colorLast rgb="FFD00000"/>
          <x14:colorHigh rgb="FFD00000"/>
          <x14:colorLow rgb="FFD00000"/>
          <x14:sparklines>
            <x14:sparkline>
              <xm:f>riskByDept!C4:G4</xm:f>
              <xm:sqref>D15</xm:sqref>
            </x14:sparkline>
          </x14:sparklines>
        </x14:sparklineGroup>
      </x14:sparklineGroups>
    </ext>
    <ext xmlns:x14="http://schemas.microsoft.com/office/spreadsheetml/2009/9/main" uri="{A8765BA9-456A-4dab-B4F3-ACF838C121DE}">
      <x14:slicerList>
        <x14:slicer r:id="rId4"/>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1A00-B1FC-44DD-90CB-72A2A14A9F75}">
  <dimension ref="B3:S126"/>
  <sheetViews>
    <sheetView topLeftCell="D1" workbookViewId="0">
      <selection activeCell="R27" sqref="R27"/>
    </sheetView>
  </sheetViews>
  <sheetFormatPr defaultRowHeight="14.4" x14ac:dyDescent="0.3"/>
  <cols>
    <col min="2" max="2" width="12.77734375" bestFit="1" customWidth="1"/>
    <col min="3" max="3" width="12" bestFit="1" customWidth="1"/>
    <col min="4" max="4" width="14.109375" bestFit="1" customWidth="1"/>
    <col min="5" max="5" width="11.21875" customWidth="1"/>
    <col min="6" max="6" width="10.5546875" customWidth="1"/>
    <col min="7" max="7" width="10" customWidth="1"/>
    <col min="8" max="9" width="10.44140625" customWidth="1"/>
    <col min="10" max="10" width="10.88671875" customWidth="1"/>
    <col min="11" max="11" width="10.44140625" customWidth="1"/>
    <col min="12" max="12" width="9.77734375" customWidth="1"/>
    <col min="13" max="13" width="10.44140625" customWidth="1"/>
    <col min="14" max="14" width="10.33203125" customWidth="1"/>
    <col min="15" max="15" width="11.109375" customWidth="1"/>
    <col min="16" max="16" width="11.5546875" customWidth="1"/>
  </cols>
  <sheetData>
    <row r="3" spans="2:19" x14ac:dyDescent="0.3">
      <c r="B3" s="30" t="s">
        <v>1854</v>
      </c>
      <c r="C3" t="s">
        <v>1870</v>
      </c>
      <c r="D3" t="s">
        <v>1878</v>
      </c>
    </row>
    <row r="4" spans="2:19" x14ac:dyDescent="0.3">
      <c r="B4" s="31" t="s">
        <v>1843</v>
      </c>
      <c r="C4" s="39"/>
      <c r="D4" s="40"/>
    </row>
    <row r="5" spans="2:19" x14ac:dyDescent="0.3">
      <c r="B5" s="32" t="s">
        <v>1805</v>
      </c>
      <c r="C5" s="39">
        <v>247551345.07659993</v>
      </c>
      <c r="D5" s="40">
        <v>4071000</v>
      </c>
      <c r="O5" s="42" t="s">
        <v>1882</v>
      </c>
      <c r="P5" s="43" t="s">
        <v>1883</v>
      </c>
    </row>
    <row r="6" spans="2:19" x14ac:dyDescent="0.3">
      <c r="B6" s="32" t="s">
        <v>33</v>
      </c>
      <c r="C6" s="39">
        <v>295254114.35078001</v>
      </c>
      <c r="D6" s="40">
        <v>3087000</v>
      </c>
    </row>
    <row r="7" spans="2:19" x14ac:dyDescent="0.3">
      <c r="B7" s="32" t="s">
        <v>72</v>
      </c>
      <c r="C7" s="39">
        <v>206717743.08746001</v>
      </c>
      <c r="D7" s="40">
        <v>2631000</v>
      </c>
    </row>
    <row r="8" spans="2:19" x14ac:dyDescent="0.3">
      <c r="B8" s="32" t="s">
        <v>44</v>
      </c>
      <c r="C8" s="39">
        <v>269187732.05313998</v>
      </c>
      <c r="D8" s="40">
        <v>4741500</v>
      </c>
    </row>
    <row r="9" spans="2:19" x14ac:dyDescent="0.3">
      <c r="B9" s="32" t="s">
        <v>86</v>
      </c>
      <c r="C9" s="39">
        <v>443398268.67899984</v>
      </c>
      <c r="D9" s="40">
        <v>4773000</v>
      </c>
    </row>
    <row r="10" spans="2:19" x14ac:dyDescent="0.3">
      <c r="B10" s="32" t="s">
        <v>1806</v>
      </c>
      <c r="C10" s="39">
        <v>277331129.50044</v>
      </c>
      <c r="D10" s="40">
        <v>3622500</v>
      </c>
      <c r="H10" s="41" t="s">
        <v>1805</v>
      </c>
      <c r="I10" s="41"/>
      <c r="J10" s="41" t="s">
        <v>33</v>
      </c>
      <c r="K10" s="41"/>
      <c r="L10" s="41" t="s">
        <v>72</v>
      </c>
      <c r="M10" s="41"/>
      <c r="N10" s="41" t="s">
        <v>44</v>
      </c>
      <c r="O10" s="41"/>
      <c r="P10" s="41" t="s">
        <v>86</v>
      </c>
      <c r="Q10" s="41"/>
      <c r="R10" s="41" t="s">
        <v>1881</v>
      </c>
    </row>
    <row r="11" spans="2:19" x14ac:dyDescent="0.3">
      <c r="B11" s="31" t="s">
        <v>1853</v>
      </c>
      <c r="C11" s="39"/>
      <c r="D11" s="40"/>
      <c r="G11" s="1" t="s">
        <v>1884</v>
      </c>
      <c r="H11" s="39">
        <f>C12</f>
        <v>501724230.99782014</v>
      </c>
      <c r="I11" s="43" t="str">
        <f>IF(H11&gt;H12,O5,P5)</f>
        <v>▲</v>
      </c>
      <c r="J11" s="39">
        <f>C13</f>
        <v>275495714.63176006</v>
      </c>
      <c r="K11" s="43" t="str">
        <f>IF(J11&gt;J12,O5,P5)</f>
        <v>▼</v>
      </c>
      <c r="L11" s="39">
        <f>C14</f>
        <v>394804150.08556992</v>
      </c>
      <c r="M11" s="43" t="str">
        <f>IF(L11&gt;L12,O5,P5)</f>
        <v>▲</v>
      </c>
      <c r="N11" s="39">
        <f>C15</f>
        <v>338792045.71388006</v>
      </c>
      <c r="O11" s="43" t="str">
        <f>IF(N11&gt;N12,O5,P5)</f>
        <v>▲</v>
      </c>
      <c r="P11" s="39">
        <f>C16</f>
        <v>465349480.89587998</v>
      </c>
      <c r="Q11" s="43" t="str">
        <f>IF(P11&gt;P12,O5,P5)</f>
        <v>▲</v>
      </c>
      <c r="R11" s="39">
        <f>C17</f>
        <v>438085301.9178499</v>
      </c>
      <c r="S11" s="43" t="str">
        <f>IF(R11&gt;R12,O5,P5)</f>
        <v>▲</v>
      </c>
    </row>
    <row r="12" spans="2:19" x14ac:dyDescent="0.3">
      <c r="B12" s="32" t="s">
        <v>1805</v>
      </c>
      <c r="C12" s="39">
        <v>501724230.99782014</v>
      </c>
      <c r="D12" s="40">
        <v>3834000</v>
      </c>
      <c r="G12" s="1" t="s">
        <v>1879</v>
      </c>
      <c r="H12" s="39">
        <f>C5</f>
        <v>247551345.07659993</v>
      </c>
      <c r="J12" s="39">
        <f>C6</f>
        <v>295254114.35078001</v>
      </c>
      <c r="L12" s="39">
        <f>C7</f>
        <v>206717743.08746001</v>
      </c>
      <c r="N12" s="39">
        <f>C8</f>
        <v>269187732.05313998</v>
      </c>
      <c r="P12" s="39">
        <f>C9</f>
        <v>443398268.67899984</v>
      </c>
      <c r="R12" s="39">
        <f>C10</f>
        <v>277331129.50044</v>
      </c>
    </row>
    <row r="13" spans="2:19" x14ac:dyDescent="0.3">
      <c r="B13" s="32" t="s">
        <v>33</v>
      </c>
      <c r="C13" s="39">
        <v>275495714.63176006</v>
      </c>
      <c r="D13" s="40">
        <v>3426000</v>
      </c>
      <c r="G13" s="1" t="s">
        <v>1895</v>
      </c>
    </row>
    <row r="14" spans="2:19" x14ac:dyDescent="0.3">
      <c r="B14" s="32" t="s">
        <v>72</v>
      </c>
      <c r="C14" s="39">
        <v>394804150.08556992</v>
      </c>
      <c r="D14" s="40">
        <v>3463500</v>
      </c>
      <c r="G14" s="1" t="s">
        <v>1885</v>
      </c>
      <c r="H14" s="40">
        <f>D12</f>
        <v>3834000</v>
      </c>
      <c r="I14" s="43" t="str">
        <f>IF(H14&gt;H15,O5,P5)</f>
        <v>▼</v>
      </c>
      <c r="J14" s="40">
        <f>D13</f>
        <v>3426000</v>
      </c>
      <c r="K14" s="43" t="str">
        <f>IF(J14&gt;J15,O5,P5)</f>
        <v>▲</v>
      </c>
      <c r="L14" s="40">
        <f>D14</f>
        <v>3463500</v>
      </c>
      <c r="M14" s="43" t="str">
        <f>IF(L14&gt;L15,O5,P5)</f>
        <v>▲</v>
      </c>
      <c r="N14" s="40">
        <f>D15</f>
        <v>3510000</v>
      </c>
      <c r="O14" s="43" t="str">
        <f>IF(N14&gt;N15,O5,P5)</f>
        <v>▼</v>
      </c>
      <c r="P14" s="40">
        <f>D16</f>
        <v>4650000</v>
      </c>
      <c r="Q14" s="43" t="str">
        <f>IF(P14&gt;P15,O5,P5)</f>
        <v>▼</v>
      </c>
      <c r="R14" s="40">
        <f>D17</f>
        <v>2988000</v>
      </c>
      <c r="S14" s="43" t="str">
        <f>IF(R14&gt;R15,O5,P5)</f>
        <v>▼</v>
      </c>
    </row>
    <row r="15" spans="2:19" x14ac:dyDescent="0.3">
      <c r="B15" s="32" t="s">
        <v>44</v>
      </c>
      <c r="C15" s="39">
        <v>338792045.71388006</v>
      </c>
      <c r="D15" s="40">
        <v>3510000</v>
      </c>
      <c r="G15" s="1" t="s">
        <v>1886</v>
      </c>
      <c r="H15" s="40">
        <f>D5</f>
        <v>4071000</v>
      </c>
      <c r="J15" s="40">
        <f>D6</f>
        <v>3087000</v>
      </c>
      <c r="L15" s="40">
        <f>D7</f>
        <v>2631000</v>
      </c>
      <c r="N15" s="40">
        <f>D8</f>
        <v>4741500</v>
      </c>
      <c r="P15" s="40">
        <f>D9</f>
        <v>4773000</v>
      </c>
      <c r="R15" s="40">
        <f>D10</f>
        <v>3622500</v>
      </c>
    </row>
    <row r="16" spans="2:19" x14ac:dyDescent="0.3">
      <c r="B16" s="32" t="s">
        <v>86</v>
      </c>
      <c r="C16" s="39">
        <v>465349480.89587998</v>
      </c>
      <c r="D16" s="40">
        <v>4650000</v>
      </c>
      <c r="G16" s="1" t="s">
        <v>1895</v>
      </c>
    </row>
    <row r="17" spans="2:16" x14ac:dyDescent="0.3">
      <c r="B17" s="32" t="s">
        <v>1806</v>
      </c>
      <c r="C17" s="39">
        <v>438085301.9178499</v>
      </c>
      <c r="D17" s="40">
        <v>2988000</v>
      </c>
    </row>
    <row r="18" spans="2:16" x14ac:dyDescent="0.3">
      <c r="B18" s="31" t="s">
        <v>1855</v>
      </c>
      <c r="C18" s="39">
        <v>4153691256.9901776</v>
      </c>
      <c r="D18" s="40">
        <v>44797500</v>
      </c>
    </row>
    <row r="19" spans="2:16" x14ac:dyDescent="0.3">
      <c r="B19" s="60" t="s">
        <v>1887</v>
      </c>
      <c r="C19" s="60"/>
      <c r="D19" s="60"/>
    </row>
    <row r="21" spans="2:16" x14ac:dyDescent="0.3">
      <c r="B21" s="30" t="s">
        <v>1854</v>
      </c>
      <c r="C21" t="s">
        <v>1870</v>
      </c>
      <c r="D21" t="s">
        <v>1878</v>
      </c>
    </row>
    <row r="22" spans="2:16" x14ac:dyDescent="0.3">
      <c r="B22" s="31" t="s">
        <v>1853</v>
      </c>
      <c r="C22" s="33"/>
      <c r="D22" s="33"/>
      <c r="E22" t="s">
        <v>125</v>
      </c>
      <c r="F22" t="s">
        <v>36</v>
      </c>
      <c r="G22" t="s">
        <v>101</v>
      </c>
      <c r="H22" t="s">
        <v>16</v>
      </c>
      <c r="I22" t="s">
        <v>50</v>
      </c>
      <c r="J22" t="s">
        <v>92</v>
      </c>
      <c r="K22" t="s">
        <v>116</v>
      </c>
      <c r="L22" t="s">
        <v>45</v>
      </c>
      <c r="M22" t="s">
        <v>83</v>
      </c>
      <c r="N22" t="s">
        <v>76</v>
      </c>
      <c r="O22" t="s">
        <v>141</v>
      </c>
      <c r="P22" t="s">
        <v>60</v>
      </c>
    </row>
    <row r="23" spans="2:16" x14ac:dyDescent="0.3">
      <c r="B23" s="32" t="s">
        <v>1805</v>
      </c>
      <c r="C23" s="33"/>
      <c r="D23" s="33"/>
      <c r="E23">
        <f>SUMIFS($C$24:$C$35,$B$24:$B$35,E$22)</f>
        <v>68264313.899100006</v>
      </c>
      <c r="F23">
        <f t="shared" ref="F23:P23" si="0">SUMIFS($C$24:$C$35,$B$24:$B$35,F$22)</f>
        <v>11677069.743240001</v>
      </c>
      <c r="G23">
        <f t="shared" si="0"/>
        <v>43235336.081919998</v>
      </c>
      <c r="H23">
        <f t="shared" si="0"/>
        <v>4677213.216500001</v>
      </c>
      <c r="I23">
        <f t="shared" si="0"/>
        <v>42021671.537099995</v>
      </c>
      <c r="J23">
        <f t="shared" si="0"/>
        <v>15309419.058120003</v>
      </c>
      <c r="K23">
        <f t="shared" si="0"/>
        <v>12565770.432600001</v>
      </c>
      <c r="L23">
        <f t="shared" si="0"/>
        <v>87652345.973280013</v>
      </c>
      <c r="M23">
        <f t="shared" si="0"/>
        <v>108438912.07886001</v>
      </c>
      <c r="N23">
        <f t="shared" si="0"/>
        <v>89783444.536499992</v>
      </c>
      <c r="O23">
        <f t="shared" si="0"/>
        <v>10940492.591160001</v>
      </c>
      <c r="P23">
        <f t="shared" si="0"/>
        <v>7158241.8494399982</v>
      </c>
    </row>
    <row r="24" spans="2:16" x14ac:dyDescent="0.3">
      <c r="B24" s="36" t="s">
        <v>16</v>
      </c>
      <c r="C24" s="33">
        <v>4677213.216500001</v>
      </c>
      <c r="D24" s="33">
        <v>345000</v>
      </c>
    </row>
    <row r="25" spans="2:16" x14ac:dyDescent="0.3">
      <c r="B25" s="36" t="s">
        <v>45</v>
      </c>
      <c r="C25" s="33">
        <v>87652345.973280013</v>
      </c>
      <c r="D25" s="33">
        <v>439500</v>
      </c>
      <c r="E25">
        <f>SUMIFS($D$24:$D$35,$B$24:$B$35,E$22)</f>
        <v>381000</v>
      </c>
      <c r="F25">
        <f t="shared" ref="F25:P25" si="1">SUMIFS($D$24:$D$35,$B$24:$B$35,F$22)</f>
        <v>226500</v>
      </c>
      <c r="G25">
        <f t="shared" si="1"/>
        <v>327000</v>
      </c>
      <c r="H25">
        <f t="shared" si="1"/>
        <v>345000</v>
      </c>
      <c r="I25">
        <f t="shared" si="1"/>
        <v>483000</v>
      </c>
      <c r="J25">
        <f t="shared" si="1"/>
        <v>289500</v>
      </c>
      <c r="K25">
        <f t="shared" si="1"/>
        <v>166500</v>
      </c>
      <c r="L25">
        <f t="shared" si="1"/>
        <v>439500</v>
      </c>
      <c r="M25">
        <f t="shared" si="1"/>
        <v>196500</v>
      </c>
      <c r="N25">
        <f t="shared" si="1"/>
        <v>387000</v>
      </c>
      <c r="O25">
        <f t="shared" si="1"/>
        <v>337500</v>
      </c>
      <c r="P25">
        <f t="shared" si="1"/>
        <v>255000</v>
      </c>
    </row>
    <row r="26" spans="2:16" x14ac:dyDescent="0.3">
      <c r="B26" s="36" t="s">
        <v>60</v>
      </c>
      <c r="C26" s="33">
        <v>7158241.8494399982</v>
      </c>
      <c r="D26" s="33">
        <v>255000</v>
      </c>
    </row>
    <row r="27" spans="2:16" x14ac:dyDescent="0.3">
      <c r="B27" s="36" t="s">
        <v>36</v>
      </c>
      <c r="C27" s="33">
        <v>11677069.743240001</v>
      </c>
      <c r="D27" s="33">
        <v>226500</v>
      </c>
    </row>
    <row r="28" spans="2:16" x14ac:dyDescent="0.3">
      <c r="B28" s="36" t="s">
        <v>125</v>
      </c>
      <c r="C28" s="33">
        <v>68264313.899100006</v>
      </c>
      <c r="D28" s="33">
        <v>381000</v>
      </c>
    </row>
    <row r="29" spans="2:16" x14ac:dyDescent="0.3">
      <c r="B29" s="36" t="s">
        <v>116</v>
      </c>
      <c r="C29" s="33">
        <v>12565770.432600001</v>
      </c>
      <c r="D29" s="33">
        <v>166500</v>
      </c>
    </row>
    <row r="30" spans="2:16" x14ac:dyDescent="0.3">
      <c r="B30" s="36" t="s">
        <v>92</v>
      </c>
      <c r="C30" s="33">
        <v>15309419.058120003</v>
      </c>
      <c r="D30" s="33">
        <v>289500</v>
      </c>
    </row>
    <row r="31" spans="2:16" x14ac:dyDescent="0.3">
      <c r="B31" s="36" t="s">
        <v>101</v>
      </c>
      <c r="C31" s="33">
        <v>43235336.081919998</v>
      </c>
      <c r="D31" s="33">
        <v>327000</v>
      </c>
    </row>
    <row r="32" spans="2:16" x14ac:dyDescent="0.3">
      <c r="B32" s="36" t="s">
        <v>50</v>
      </c>
      <c r="C32" s="33">
        <v>42021671.537099995</v>
      </c>
      <c r="D32" s="33">
        <v>483000</v>
      </c>
    </row>
    <row r="33" spans="2:16" x14ac:dyDescent="0.3">
      <c r="B33" s="36" t="s">
        <v>141</v>
      </c>
      <c r="C33" s="33">
        <v>10940492.591160001</v>
      </c>
      <c r="D33" s="33">
        <v>337500</v>
      </c>
    </row>
    <row r="34" spans="2:16" x14ac:dyDescent="0.3">
      <c r="B34" s="36" t="s">
        <v>76</v>
      </c>
      <c r="C34" s="33">
        <v>89783444.536499992</v>
      </c>
      <c r="D34" s="33">
        <v>387000</v>
      </c>
    </row>
    <row r="35" spans="2:16" x14ac:dyDescent="0.3">
      <c r="B35" s="36" t="s">
        <v>83</v>
      </c>
      <c r="C35" s="33">
        <v>108438912.07886001</v>
      </c>
      <c r="D35" s="33">
        <v>196500</v>
      </c>
    </row>
    <row r="36" spans="2:16" x14ac:dyDescent="0.3">
      <c r="B36" s="31" t="s">
        <v>1855</v>
      </c>
      <c r="C36" s="33">
        <v>501724230.99782014</v>
      </c>
      <c r="D36" s="33">
        <v>3834000</v>
      </c>
    </row>
    <row r="39" spans="2:16" x14ac:dyDescent="0.3">
      <c r="B39" s="30" t="s">
        <v>1854</v>
      </c>
      <c r="C39" t="s">
        <v>1870</v>
      </c>
      <c r="D39" t="s">
        <v>1878</v>
      </c>
    </row>
    <row r="40" spans="2:16" x14ac:dyDescent="0.3">
      <c r="B40" s="31" t="s">
        <v>1853</v>
      </c>
      <c r="C40" s="33"/>
      <c r="D40" s="33"/>
      <c r="E40" t="s">
        <v>125</v>
      </c>
      <c r="F40" t="s">
        <v>36</v>
      </c>
      <c r="G40" t="s">
        <v>101</v>
      </c>
      <c r="H40" t="s">
        <v>16</v>
      </c>
      <c r="I40" t="s">
        <v>50</v>
      </c>
      <c r="J40" t="s">
        <v>92</v>
      </c>
      <c r="K40" t="s">
        <v>116</v>
      </c>
      <c r="L40" t="s">
        <v>45</v>
      </c>
      <c r="M40" t="s">
        <v>83</v>
      </c>
      <c r="N40" t="s">
        <v>76</v>
      </c>
      <c r="O40" t="s">
        <v>141</v>
      </c>
      <c r="P40" t="s">
        <v>60</v>
      </c>
    </row>
    <row r="41" spans="2:16" x14ac:dyDescent="0.3">
      <c r="B41" s="32" t="s">
        <v>33</v>
      </c>
      <c r="C41" s="33"/>
      <c r="D41" s="33"/>
      <c r="E41">
        <f>SUMIFS($C$42:$C$53,$B$42:$B$53,E$22)</f>
        <v>7958590.0899999989</v>
      </c>
      <c r="F41">
        <f t="shared" ref="F41:P41" si="2">SUMIFS($C$42:$C$53,$B$42:$B$53,F$22)</f>
        <v>7625780.0430000005</v>
      </c>
      <c r="G41">
        <f t="shared" si="2"/>
        <v>1597641.0328800001</v>
      </c>
      <c r="H41">
        <f t="shared" si="2"/>
        <v>39610622.303999998</v>
      </c>
      <c r="I41">
        <f t="shared" si="2"/>
        <v>36419744.072799996</v>
      </c>
      <c r="J41">
        <f t="shared" si="2"/>
        <v>33678813.050960004</v>
      </c>
      <c r="K41">
        <f t="shared" si="2"/>
        <v>12022828.844639998</v>
      </c>
      <c r="L41">
        <f t="shared" si="2"/>
        <v>27830779.77902</v>
      </c>
      <c r="M41">
        <f t="shared" si="2"/>
        <v>16359923.079300001</v>
      </c>
      <c r="N41">
        <f t="shared" si="2"/>
        <v>43701153.067200013</v>
      </c>
      <c r="O41">
        <f t="shared" si="2"/>
        <v>25292552.065880001</v>
      </c>
      <c r="P41">
        <f t="shared" si="2"/>
        <v>23397287.20208</v>
      </c>
    </row>
    <row r="42" spans="2:16" x14ac:dyDescent="0.3">
      <c r="B42" s="36" t="s">
        <v>16</v>
      </c>
      <c r="C42" s="33">
        <v>39610622.303999998</v>
      </c>
      <c r="D42" s="33">
        <v>285000</v>
      </c>
    </row>
    <row r="43" spans="2:16" x14ac:dyDescent="0.3">
      <c r="B43" s="36" t="s">
        <v>45</v>
      </c>
      <c r="C43" s="33">
        <v>27830779.77902</v>
      </c>
      <c r="D43" s="33">
        <v>703500</v>
      </c>
      <c r="E43">
        <f>SUMIFS($D$42:$D$53,$B$42:$B$53,E$22)</f>
        <v>76500</v>
      </c>
      <c r="F43">
        <f t="shared" ref="F43:P43" si="3">SUMIFS($D$42:$D$53,$B$42:$B$53,F$22)</f>
        <v>183000</v>
      </c>
      <c r="G43">
        <f t="shared" si="3"/>
        <v>148500</v>
      </c>
      <c r="H43">
        <f t="shared" si="3"/>
        <v>285000</v>
      </c>
      <c r="I43">
        <f t="shared" si="3"/>
        <v>333000</v>
      </c>
      <c r="J43">
        <f t="shared" si="3"/>
        <v>546000</v>
      </c>
      <c r="K43">
        <f t="shared" si="3"/>
        <v>174000</v>
      </c>
      <c r="L43">
        <f t="shared" si="3"/>
        <v>703500</v>
      </c>
      <c r="M43">
        <f t="shared" si="3"/>
        <v>295500</v>
      </c>
      <c r="N43">
        <f t="shared" si="3"/>
        <v>261000</v>
      </c>
      <c r="O43">
        <f t="shared" si="3"/>
        <v>150000</v>
      </c>
      <c r="P43">
        <f t="shared" si="3"/>
        <v>270000</v>
      </c>
    </row>
    <row r="44" spans="2:16" x14ac:dyDescent="0.3">
      <c r="B44" s="36" t="s">
        <v>60</v>
      </c>
      <c r="C44" s="33">
        <v>23397287.20208</v>
      </c>
      <c r="D44" s="33">
        <v>270000</v>
      </c>
    </row>
    <row r="45" spans="2:16" x14ac:dyDescent="0.3">
      <c r="B45" s="36" t="s">
        <v>36</v>
      </c>
      <c r="C45" s="33">
        <v>7625780.0430000005</v>
      </c>
      <c r="D45" s="33">
        <v>183000</v>
      </c>
    </row>
    <row r="46" spans="2:16" x14ac:dyDescent="0.3">
      <c r="B46" s="36" t="s">
        <v>125</v>
      </c>
      <c r="C46" s="33">
        <v>7958590.0899999989</v>
      </c>
      <c r="D46" s="33">
        <v>76500</v>
      </c>
    </row>
    <row r="47" spans="2:16" x14ac:dyDescent="0.3">
      <c r="B47" s="36" t="s">
        <v>116</v>
      </c>
      <c r="C47" s="33">
        <v>12022828.844639998</v>
      </c>
      <c r="D47" s="33">
        <v>174000</v>
      </c>
    </row>
    <row r="48" spans="2:16" x14ac:dyDescent="0.3">
      <c r="B48" s="36" t="s">
        <v>92</v>
      </c>
      <c r="C48" s="33">
        <v>33678813.050960004</v>
      </c>
      <c r="D48" s="33">
        <v>546000</v>
      </c>
    </row>
    <row r="49" spans="2:16" x14ac:dyDescent="0.3">
      <c r="B49" s="36" t="s">
        <v>101</v>
      </c>
      <c r="C49" s="33">
        <v>1597641.0328800001</v>
      </c>
      <c r="D49" s="33">
        <v>148500</v>
      </c>
    </row>
    <row r="50" spans="2:16" x14ac:dyDescent="0.3">
      <c r="B50" s="36" t="s">
        <v>50</v>
      </c>
      <c r="C50" s="33">
        <v>36419744.072799996</v>
      </c>
      <c r="D50" s="33">
        <v>333000</v>
      </c>
    </row>
    <row r="51" spans="2:16" x14ac:dyDescent="0.3">
      <c r="B51" s="36" t="s">
        <v>141</v>
      </c>
      <c r="C51" s="33">
        <v>25292552.065880001</v>
      </c>
      <c r="D51" s="33">
        <v>150000</v>
      </c>
    </row>
    <row r="52" spans="2:16" x14ac:dyDescent="0.3">
      <c r="B52" s="36" t="s">
        <v>76</v>
      </c>
      <c r="C52" s="33">
        <v>43701153.067200013</v>
      </c>
      <c r="D52" s="33">
        <v>261000</v>
      </c>
    </row>
    <row r="53" spans="2:16" x14ac:dyDescent="0.3">
      <c r="B53" s="36" t="s">
        <v>83</v>
      </c>
      <c r="C53" s="33">
        <v>16359923.079300001</v>
      </c>
      <c r="D53" s="33">
        <v>295500</v>
      </c>
    </row>
    <row r="54" spans="2:16" x14ac:dyDescent="0.3">
      <c r="B54" s="31" t="s">
        <v>1855</v>
      </c>
      <c r="C54" s="33">
        <v>275495714.63176006</v>
      </c>
      <c r="D54" s="33">
        <v>3426000</v>
      </c>
    </row>
    <row r="57" spans="2:16" x14ac:dyDescent="0.3">
      <c r="B57" s="30" t="s">
        <v>1854</v>
      </c>
      <c r="C57" t="s">
        <v>1870</v>
      </c>
      <c r="D57" t="s">
        <v>1878</v>
      </c>
    </row>
    <row r="58" spans="2:16" x14ac:dyDescent="0.3">
      <c r="B58" s="31" t="s">
        <v>1853</v>
      </c>
      <c r="C58" s="33"/>
      <c r="D58" s="33"/>
      <c r="E58" t="s">
        <v>125</v>
      </c>
      <c r="F58" t="s">
        <v>36</v>
      </c>
      <c r="G58" t="s">
        <v>101</v>
      </c>
      <c r="H58" t="s">
        <v>16</v>
      </c>
      <c r="I58" t="s">
        <v>50</v>
      </c>
      <c r="J58" t="s">
        <v>92</v>
      </c>
      <c r="K58" t="s">
        <v>116</v>
      </c>
      <c r="L58" t="s">
        <v>45</v>
      </c>
      <c r="M58" t="s">
        <v>83</v>
      </c>
      <c r="N58" t="s">
        <v>76</v>
      </c>
      <c r="O58" t="s">
        <v>141</v>
      </c>
      <c r="P58" t="s">
        <v>60</v>
      </c>
    </row>
    <row r="59" spans="2:16" x14ac:dyDescent="0.3">
      <c r="B59" s="32" t="s">
        <v>72</v>
      </c>
      <c r="C59" s="33"/>
      <c r="D59" s="33"/>
      <c r="E59">
        <f>SUMIFS($C$60:$C$71,$B$60:$B$71,E$22)</f>
        <v>14034181.223040001</v>
      </c>
      <c r="F59">
        <f t="shared" ref="F59:P59" si="4">SUMIFS($C$60:$C$71,$B$60:$B$71,F$22)</f>
        <v>10170623.47875</v>
      </c>
      <c r="G59">
        <f t="shared" si="4"/>
        <v>47522257.061000004</v>
      </c>
      <c r="H59">
        <f t="shared" si="4"/>
        <v>6274566.4401199995</v>
      </c>
      <c r="I59">
        <f t="shared" si="4"/>
        <v>74346389.401679993</v>
      </c>
      <c r="J59">
        <f t="shared" si="4"/>
        <v>72768657.423439994</v>
      </c>
      <c r="K59">
        <f t="shared" si="4"/>
        <v>5293536.3386399988</v>
      </c>
      <c r="L59">
        <f t="shared" si="4"/>
        <v>25157427.910999998</v>
      </c>
      <c r="M59">
        <f t="shared" si="4"/>
        <v>41119122.681800008</v>
      </c>
      <c r="N59">
        <f t="shared" si="4"/>
        <v>27663757.175999999</v>
      </c>
      <c r="O59">
        <f t="shared" si="4"/>
        <v>62251307.356899999</v>
      </c>
      <c r="P59">
        <f t="shared" si="4"/>
        <v>8202323.5932000019</v>
      </c>
    </row>
    <row r="60" spans="2:16" x14ac:dyDescent="0.3">
      <c r="B60" s="36" t="s">
        <v>16</v>
      </c>
      <c r="C60" s="33">
        <v>6274566.4401199995</v>
      </c>
      <c r="D60" s="33">
        <v>97500</v>
      </c>
    </row>
    <row r="61" spans="2:16" x14ac:dyDescent="0.3">
      <c r="B61" s="36" t="s">
        <v>45</v>
      </c>
      <c r="C61" s="33">
        <v>25157427.910999998</v>
      </c>
      <c r="D61" s="33">
        <v>301500</v>
      </c>
      <c r="E61">
        <f>SUMIFS($D$60:$D$71,$B$60:$B$71,E$22)</f>
        <v>219000</v>
      </c>
      <c r="F61">
        <f t="shared" ref="F61:P61" si="5">SUMIFS($D$60:$D$71,$B$60:$B$71,F$22)</f>
        <v>249000</v>
      </c>
      <c r="G61">
        <f t="shared" si="5"/>
        <v>241500</v>
      </c>
      <c r="H61">
        <f t="shared" si="5"/>
        <v>97500</v>
      </c>
      <c r="I61">
        <f t="shared" si="5"/>
        <v>178500</v>
      </c>
      <c r="J61">
        <f t="shared" si="5"/>
        <v>553500</v>
      </c>
      <c r="K61">
        <f t="shared" si="5"/>
        <v>396000</v>
      </c>
      <c r="L61">
        <f t="shared" si="5"/>
        <v>301500</v>
      </c>
      <c r="M61">
        <f t="shared" si="5"/>
        <v>271500</v>
      </c>
      <c r="N61">
        <f t="shared" si="5"/>
        <v>297000</v>
      </c>
      <c r="O61">
        <f t="shared" si="5"/>
        <v>438000</v>
      </c>
      <c r="P61">
        <f t="shared" si="5"/>
        <v>220500</v>
      </c>
    </row>
    <row r="62" spans="2:16" x14ac:dyDescent="0.3">
      <c r="B62" s="36" t="s">
        <v>60</v>
      </c>
      <c r="C62" s="33">
        <v>8202323.5932000019</v>
      </c>
      <c r="D62" s="33">
        <v>220500</v>
      </c>
    </row>
    <row r="63" spans="2:16" x14ac:dyDescent="0.3">
      <c r="B63" s="36" t="s">
        <v>36</v>
      </c>
      <c r="C63" s="33">
        <v>10170623.47875</v>
      </c>
      <c r="D63" s="33">
        <v>249000</v>
      </c>
    </row>
    <row r="64" spans="2:16" x14ac:dyDescent="0.3">
      <c r="B64" s="36" t="s">
        <v>125</v>
      </c>
      <c r="C64" s="33">
        <v>14034181.223040001</v>
      </c>
      <c r="D64" s="33">
        <v>219000</v>
      </c>
    </row>
    <row r="65" spans="2:16" x14ac:dyDescent="0.3">
      <c r="B65" s="36" t="s">
        <v>116</v>
      </c>
      <c r="C65" s="33">
        <v>5293536.3386399988</v>
      </c>
      <c r="D65" s="33">
        <v>396000</v>
      </c>
    </row>
    <row r="66" spans="2:16" x14ac:dyDescent="0.3">
      <c r="B66" s="36" t="s">
        <v>92</v>
      </c>
      <c r="C66" s="33">
        <v>72768657.423439994</v>
      </c>
      <c r="D66" s="33">
        <v>553500</v>
      </c>
    </row>
    <row r="67" spans="2:16" x14ac:dyDescent="0.3">
      <c r="B67" s="36" t="s">
        <v>101</v>
      </c>
      <c r="C67" s="33">
        <v>47522257.061000004</v>
      </c>
      <c r="D67" s="33">
        <v>241500</v>
      </c>
    </row>
    <row r="68" spans="2:16" x14ac:dyDescent="0.3">
      <c r="B68" s="36" t="s">
        <v>50</v>
      </c>
      <c r="C68" s="33">
        <v>74346389.401679993</v>
      </c>
      <c r="D68" s="33">
        <v>178500</v>
      </c>
    </row>
    <row r="69" spans="2:16" x14ac:dyDescent="0.3">
      <c r="B69" s="36" t="s">
        <v>141</v>
      </c>
      <c r="C69" s="33">
        <v>62251307.356899999</v>
      </c>
      <c r="D69" s="33">
        <v>438000</v>
      </c>
    </row>
    <row r="70" spans="2:16" x14ac:dyDescent="0.3">
      <c r="B70" s="36" t="s">
        <v>76</v>
      </c>
      <c r="C70" s="33">
        <v>27663757.175999999</v>
      </c>
      <c r="D70" s="33">
        <v>297000</v>
      </c>
    </row>
    <row r="71" spans="2:16" x14ac:dyDescent="0.3">
      <c r="B71" s="36" t="s">
        <v>83</v>
      </c>
      <c r="C71" s="33">
        <v>41119122.681800008</v>
      </c>
      <c r="D71" s="33">
        <v>271500</v>
      </c>
    </row>
    <row r="72" spans="2:16" x14ac:dyDescent="0.3">
      <c r="B72" s="31" t="s">
        <v>1855</v>
      </c>
      <c r="C72" s="33">
        <v>394804150.08556992</v>
      </c>
      <c r="D72" s="33">
        <v>3463500</v>
      </c>
    </row>
    <row r="75" spans="2:16" x14ac:dyDescent="0.3">
      <c r="B75" s="30" t="s">
        <v>1854</v>
      </c>
      <c r="C75" t="s">
        <v>1870</v>
      </c>
      <c r="D75" t="s">
        <v>1878</v>
      </c>
    </row>
    <row r="76" spans="2:16" x14ac:dyDescent="0.3">
      <c r="B76" s="31" t="s">
        <v>1853</v>
      </c>
      <c r="C76" s="33"/>
      <c r="D76" s="33"/>
      <c r="E76" t="s">
        <v>125</v>
      </c>
      <c r="F76" t="s">
        <v>36</v>
      </c>
      <c r="G76" t="s">
        <v>101</v>
      </c>
      <c r="H76" t="s">
        <v>16</v>
      </c>
      <c r="I76" t="s">
        <v>50</v>
      </c>
      <c r="J76" t="s">
        <v>92</v>
      </c>
      <c r="K76" t="s">
        <v>116</v>
      </c>
      <c r="L76" t="s">
        <v>45</v>
      </c>
      <c r="M76" t="s">
        <v>83</v>
      </c>
      <c r="N76" t="s">
        <v>76</v>
      </c>
      <c r="O76" t="s">
        <v>141</v>
      </c>
      <c r="P76" t="s">
        <v>60</v>
      </c>
    </row>
    <row r="77" spans="2:16" x14ac:dyDescent="0.3">
      <c r="B77" s="32" t="s">
        <v>44</v>
      </c>
      <c r="C77" s="33"/>
      <c r="D77" s="33"/>
      <c r="E77">
        <f>SUMIFS($C$78:$C$89,$B$78:$B$89,E$22)</f>
        <v>23725863.465679999</v>
      </c>
      <c r="F77">
        <f t="shared" ref="F77:P77" si="6">SUMIFS($C$78:$C$89,$B$78:$B$89,F$22)</f>
        <v>12492202.636760002</v>
      </c>
      <c r="G77">
        <f t="shared" si="6"/>
        <v>51596825.880600005</v>
      </c>
      <c r="H77">
        <f t="shared" si="6"/>
        <v>32898375.8631</v>
      </c>
      <c r="I77">
        <f t="shared" si="6"/>
        <v>3681017.9379600007</v>
      </c>
      <c r="J77">
        <f t="shared" si="6"/>
        <v>14055915.814399999</v>
      </c>
      <c r="K77">
        <f t="shared" si="6"/>
        <v>33090808.960439995</v>
      </c>
      <c r="L77">
        <f t="shared" si="6"/>
        <v>20837398.233959999</v>
      </c>
      <c r="M77">
        <f t="shared" si="6"/>
        <v>9286590.8827999998</v>
      </c>
      <c r="N77">
        <f t="shared" si="6"/>
        <v>6123862.7120000012</v>
      </c>
      <c r="O77">
        <f t="shared" si="6"/>
        <v>32946773.72648</v>
      </c>
      <c r="P77">
        <f t="shared" si="6"/>
        <v>98056409.599699989</v>
      </c>
    </row>
    <row r="78" spans="2:16" x14ac:dyDescent="0.3">
      <c r="B78" s="36" t="s">
        <v>16</v>
      </c>
      <c r="C78" s="33">
        <v>32898375.8631</v>
      </c>
      <c r="D78" s="33">
        <v>318000</v>
      </c>
    </row>
    <row r="79" spans="2:16" x14ac:dyDescent="0.3">
      <c r="B79" s="36" t="s">
        <v>45</v>
      </c>
      <c r="C79" s="33">
        <v>20837398.233959999</v>
      </c>
      <c r="D79" s="33">
        <v>405000</v>
      </c>
      <c r="E79">
        <f>SUMIFS($D$78:$D$89,$B$78:$B$89,E$22)</f>
        <v>97500</v>
      </c>
      <c r="F79">
        <f t="shared" ref="F79:P79" si="7">SUMIFS($D$78:$D$89,$B$78:$B$89,F$22)</f>
        <v>303000</v>
      </c>
      <c r="G79">
        <f t="shared" si="7"/>
        <v>294000</v>
      </c>
      <c r="H79">
        <f t="shared" si="7"/>
        <v>318000</v>
      </c>
      <c r="I79">
        <f t="shared" si="7"/>
        <v>333000</v>
      </c>
      <c r="J79">
        <f t="shared" si="7"/>
        <v>166500</v>
      </c>
      <c r="K79">
        <f t="shared" si="7"/>
        <v>424500</v>
      </c>
      <c r="L79">
        <f t="shared" si="7"/>
        <v>405000</v>
      </c>
      <c r="M79">
        <f t="shared" si="7"/>
        <v>57000</v>
      </c>
      <c r="N79">
        <f t="shared" si="7"/>
        <v>163500</v>
      </c>
      <c r="O79">
        <f t="shared" si="7"/>
        <v>577500</v>
      </c>
      <c r="P79">
        <f t="shared" si="7"/>
        <v>370500</v>
      </c>
    </row>
    <row r="80" spans="2:16" x14ac:dyDescent="0.3">
      <c r="B80" s="36" t="s">
        <v>60</v>
      </c>
      <c r="C80" s="33">
        <v>98056409.599699989</v>
      </c>
      <c r="D80" s="33">
        <v>370500</v>
      </c>
    </row>
    <row r="81" spans="2:16" x14ac:dyDescent="0.3">
      <c r="B81" s="36" t="s">
        <v>36</v>
      </c>
      <c r="C81" s="33">
        <v>12492202.636760002</v>
      </c>
      <c r="D81" s="33">
        <v>303000</v>
      </c>
    </row>
    <row r="82" spans="2:16" x14ac:dyDescent="0.3">
      <c r="B82" s="36" t="s">
        <v>125</v>
      </c>
      <c r="C82" s="33">
        <v>23725863.465679999</v>
      </c>
      <c r="D82" s="33">
        <v>97500</v>
      </c>
    </row>
    <row r="83" spans="2:16" x14ac:dyDescent="0.3">
      <c r="B83" s="36" t="s">
        <v>116</v>
      </c>
      <c r="C83" s="33">
        <v>33090808.960439995</v>
      </c>
      <c r="D83" s="33">
        <v>424500</v>
      </c>
    </row>
    <row r="84" spans="2:16" x14ac:dyDescent="0.3">
      <c r="B84" s="36" t="s">
        <v>92</v>
      </c>
      <c r="C84" s="33">
        <v>14055915.814399999</v>
      </c>
      <c r="D84" s="33">
        <v>166500</v>
      </c>
    </row>
    <row r="85" spans="2:16" x14ac:dyDescent="0.3">
      <c r="B85" s="36" t="s">
        <v>101</v>
      </c>
      <c r="C85" s="33">
        <v>51596825.880600005</v>
      </c>
      <c r="D85" s="33">
        <v>294000</v>
      </c>
    </row>
    <row r="86" spans="2:16" x14ac:dyDescent="0.3">
      <c r="B86" s="36" t="s">
        <v>50</v>
      </c>
      <c r="C86" s="33">
        <v>3681017.9379600007</v>
      </c>
      <c r="D86" s="33">
        <v>333000</v>
      </c>
    </row>
    <row r="87" spans="2:16" x14ac:dyDescent="0.3">
      <c r="B87" s="36" t="s">
        <v>141</v>
      </c>
      <c r="C87" s="33">
        <v>32946773.72648</v>
      </c>
      <c r="D87" s="33">
        <v>577500</v>
      </c>
    </row>
    <row r="88" spans="2:16" x14ac:dyDescent="0.3">
      <c r="B88" s="36" t="s">
        <v>76</v>
      </c>
      <c r="C88" s="33">
        <v>6123862.7120000012</v>
      </c>
      <c r="D88" s="33">
        <v>163500</v>
      </c>
    </row>
    <row r="89" spans="2:16" x14ac:dyDescent="0.3">
      <c r="B89" s="36" t="s">
        <v>83</v>
      </c>
      <c r="C89" s="33">
        <v>9286590.8827999998</v>
      </c>
      <c r="D89" s="33">
        <v>57000</v>
      </c>
    </row>
    <row r="90" spans="2:16" x14ac:dyDescent="0.3">
      <c r="B90" s="31" t="s">
        <v>1855</v>
      </c>
      <c r="C90" s="33">
        <v>338792045.71388006</v>
      </c>
      <c r="D90" s="33">
        <v>3510000</v>
      </c>
    </row>
    <row r="93" spans="2:16" x14ac:dyDescent="0.3">
      <c r="B93" s="30" t="s">
        <v>1854</v>
      </c>
      <c r="C93" t="s">
        <v>1870</v>
      </c>
      <c r="D93" t="s">
        <v>1878</v>
      </c>
    </row>
    <row r="94" spans="2:16" x14ac:dyDescent="0.3">
      <c r="B94" s="31" t="s">
        <v>1853</v>
      </c>
      <c r="C94" s="33"/>
      <c r="D94" s="33"/>
      <c r="E94" t="s">
        <v>125</v>
      </c>
      <c r="F94" t="s">
        <v>36</v>
      </c>
      <c r="G94" t="s">
        <v>101</v>
      </c>
      <c r="H94" t="s">
        <v>16</v>
      </c>
      <c r="I94" t="s">
        <v>50</v>
      </c>
      <c r="J94" t="s">
        <v>92</v>
      </c>
      <c r="K94" t="s">
        <v>116</v>
      </c>
      <c r="L94" t="s">
        <v>45</v>
      </c>
      <c r="M94" t="s">
        <v>83</v>
      </c>
      <c r="N94" t="s">
        <v>76</v>
      </c>
      <c r="O94" t="s">
        <v>141</v>
      </c>
      <c r="P94" t="s">
        <v>60</v>
      </c>
    </row>
    <row r="95" spans="2:16" x14ac:dyDescent="0.3">
      <c r="B95" s="32" t="s">
        <v>86</v>
      </c>
      <c r="C95" s="33"/>
      <c r="D95" s="33"/>
      <c r="E95">
        <f>SUMIFS($C$96:$C$107,$B$96:$B$107,E$22)</f>
        <v>46552982.813480005</v>
      </c>
      <c r="F95">
        <f t="shared" ref="F95:P95" si="8">SUMIFS($C$96:$C$107,$B$96:$B$107,F$22)</f>
        <v>15894353.618879998</v>
      </c>
      <c r="G95">
        <f t="shared" si="8"/>
        <v>14315395.685799997</v>
      </c>
      <c r="H95">
        <f t="shared" si="8"/>
        <v>92524226.636600018</v>
      </c>
      <c r="I95">
        <f t="shared" si="8"/>
        <v>141114026.08512002</v>
      </c>
      <c r="J95">
        <f t="shared" si="8"/>
        <v>71047446.31182</v>
      </c>
      <c r="K95">
        <f t="shared" si="8"/>
        <v>9233330.8617000002</v>
      </c>
      <c r="L95">
        <f t="shared" si="8"/>
        <v>10958724.92264</v>
      </c>
      <c r="M95">
        <f t="shared" si="8"/>
        <v>13488539.379939999</v>
      </c>
      <c r="N95">
        <f t="shared" si="8"/>
        <v>24306038.181060001</v>
      </c>
      <c r="O95">
        <f t="shared" si="8"/>
        <v>20806514.142680001</v>
      </c>
      <c r="P95">
        <f t="shared" si="8"/>
        <v>5107902.2561600013</v>
      </c>
    </row>
    <row r="96" spans="2:16" x14ac:dyDescent="0.3">
      <c r="B96" s="36" t="s">
        <v>16</v>
      </c>
      <c r="C96" s="33">
        <v>92524226.636600018</v>
      </c>
      <c r="D96" s="33">
        <v>681000</v>
      </c>
    </row>
    <row r="97" spans="2:16" x14ac:dyDescent="0.3">
      <c r="B97" s="36" t="s">
        <v>45</v>
      </c>
      <c r="C97" s="33">
        <v>10958724.92264</v>
      </c>
      <c r="D97" s="33">
        <v>342000</v>
      </c>
      <c r="E97">
        <f>SUMIFS($D$96:$D$107,$B$96:$B$107,E$22)</f>
        <v>400500</v>
      </c>
      <c r="F97">
        <f t="shared" ref="F97:P97" si="9">SUMIFS($D$96:$D$107,$B$96:$B$107,F$22)</f>
        <v>325500</v>
      </c>
      <c r="G97">
        <f t="shared" si="9"/>
        <v>222000</v>
      </c>
      <c r="H97">
        <f t="shared" si="9"/>
        <v>681000</v>
      </c>
      <c r="I97">
        <f t="shared" si="9"/>
        <v>369000</v>
      </c>
      <c r="J97">
        <f t="shared" si="9"/>
        <v>534000</v>
      </c>
      <c r="K97">
        <f t="shared" si="9"/>
        <v>309000</v>
      </c>
      <c r="L97">
        <f t="shared" si="9"/>
        <v>342000</v>
      </c>
      <c r="M97">
        <f t="shared" si="9"/>
        <v>360000</v>
      </c>
      <c r="N97">
        <f t="shared" si="9"/>
        <v>507000</v>
      </c>
      <c r="O97">
        <f t="shared" si="9"/>
        <v>361500</v>
      </c>
      <c r="P97">
        <f t="shared" si="9"/>
        <v>238500</v>
      </c>
    </row>
    <row r="98" spans="2:16" x14ac:dyDescent="0.3">
      <c r="B98" s="36" t="s">
        <v>60</v>
      </c>
      <c r="C98" s="33">
        <v>5107902.2561600013</v>
      </c>
      <c r="D98" s="33">
        <v>238500</v>
      </c>
    </row>
    <row r="99" spans="2:16" x14ac:dyDescent="0.3">
      <c r="B99" s="36" t="s">
        <v>36</v>
      </c>
      <c r="C99" s="33">
        <v>15894353.618879998</v>
      </c>
      <c r="D99" s="33">
        <v>325500</v>
      </c>
    </row>
    <row r="100" spans="2:16" x14ac:dyDescent="0.3">
      <c r="B100" s="36" t="s">
        <v>125</v>
      </c>
      <c r="C100" s="33">
        <v>46552982.813480005</v>
      </c>
      <c r="D100" s="33">
        <v>400500</v>
      </c>
    </row>
    <row r="101" spans="2:16" x14ac:dyDescent="0.3">
      <c r="B101" s="36" t="s">
        <v>116</v>
      </c>
      <c r="C101" s="33">
        <v>9233330.8617000002</v>
      </c>
      <c r="D101" s="33">
        <v>309000</v>
      </c>
    </row>
    <row r="102" spans="2:16" x14ac:dyDescent="0.3">
      <c r="B102" s="36" t="s">
        <v>92</v>
      </c>
      <c r="C102" s="33">
        <v>71047446.31182</v>
      </c>
      <c r="D102" s="33">
        <v>534000</v>
      </c>
    </row>
    <row r="103" spans="2:16" x14ac:dyDescent="0.3">
      <c r="B103" s="36" t="s">
        <v>101</v>
      </c>
      <c r="C103" s="33">
        <v>14315395.685799997</v>
      </c>
      <c r="D103" s="33">
        <v>222000</v>
      </c>
    </row>
    <row r="104" spans="2:16" x14ac:dyDescent="0.3">
      <c r="B104" s="36" t="s">
        <v>50</v>
      </c>
      <c r="C104" s="33">
        <v>141114026.08512002</v>
      </c>
      <c r="D104" s="33">
        <v>369000</v>
      </c>
    </row>
    <row r="105" spans="2:16" x14ac:dyDescent="0.3">
      <c r="B105" s="36" t="s">
        <v>141</v>
      </c>
      <c r="C105" s="33">
        <v>20806514.142680001</v>
      </c>
      <c r="D105" s="33">
        <v>361500</v>
      </c>
    </row>
    <row r="106" spans="2:16" x14ac:dyDescent="0.3">
      <c r="B106" s="36" t="s">
        <v>76</v>
      </c>
      <c r="C106" s="33">
        <v>24306038.181060001</v>
      </c>
      <c r="D106" s="33">
        <v>507000</v>
      </c>
    </row>
    <row r="107" spans="2:16" x14ac:dyDescent="0.3">
      <c r="B107" s="36" t="s">
        <v>83</v>
      </c>
      <c r="C107" s="33">
        <v>13488539.379939999</v>
      </c>
      <c r="D107" s="33">
        <v>360000</v>
      </c>
    </row>
    <row r="108" spans="2:16" x14ac:dyDescent="0.3">
      <c r="B108" s="31" t="s">
        <v>1855</v>
      </c>
      <c r="C108" s="33">
        <v>465349480.89587998</v>
      </c>
      <c r="D108" s="33">
        <v>4650000</v>
      </c>
    </row>
    <row r="111" spans="2:16" x14ac:dyDescent="0.3">
      <c r="B111" s="30" t="s">
        <v>1854</v>
      </c>
      <c r="C111" t="s">
        <v>1870</v>
      </c>
      <c r="D111" t="s">
        <v>1878</v>
      </c>
    </row>
    <row r="112" spans="2:16" x14ac:dyDescent="0.3">
      <c r="B112" s="31" t="s">
        <v>1853</v>
      </c>
      <c r="C112" s="33"/>
      <c r="D112" s="33"/>
      <c r="E112" t="s">
        <v>125</v>
      </c>
      <c r="F112" t="s">
        <v>36</v>
      </c>
      <c r="G112" t="s">
        <v>101</v>
      </c>
      <c r="H112" t="s">
        <v>16</v>
      </c>
      <c r="I112" t="s">
        <v>50</v>
      </c>
      <c r="J112" t="s">
        <v>92</v>
      </c>
      <c r="K112" t="s">
        <v>116</v>
      </c>
      <c r="L112" t="s">
        <v>45</v>
      </c>
      <c r="M112" t="s">
        <v>83</v>
      </c>
      <c r="N112" t="s">
        <v>76</v>
      </c>
      <c r="O112" t="s">
        <v>141</v>
      </c>
      <c r="P112" t="s">
        <v>60</v>
      </c>
    </row>
    <row r="113" spans="2:16" x14ac:dyDescent="0.3">
      <c r="B113" s="32" t="s">
        <v>1806</v>
      </c>
      <c r="C113" s="33"/>
      <c r="D113" s="33"/>
      <c r="E113">
        <f>SUMIFS($C$114:$C$125,$B$114:$B$125,E$22)</f>
        <v>12550676.175600002</v>
      </c>
      <c r="F113">
        <f t="shared" ref="F113:P113" si="10">SUMIFS($C$114:$C$125,$B$114:$B$125,F$22)</f>
        <v>23201031.833759997</v>
      </c>
      <c r="G113">
        <f t="shared" si="10"/>
        <v>7755999.0859999992</v>
      </c>
      <c r="H113">
        <f t="shared" si="10"/>
        <v>31548188.46872</v>
      </c>
      <c r="I113">
        <f t="shared" si="10"/>
        <v>38112033.181199998</v>
      </c>
      <c r="J113">
        <f t="shared" si="10"/>
        <v>49039457.940000013</v>
      </c>
      <c r="K113">
        <f t="shared" si="10"/>
        <v>27813781.771600001</v>
      </c>
      <c r="L113">
        <f t="shared" si="10"/>
        <v>5079382.8115800004</v>
      </c>
      <c r="M113">
        <f t="shared" si="10"/>
        <v>85977281.318019986</v>
      </c>
      <c r="N113">
        <f t="shared" si="10"/>
        <v>22259583.861149997</v>
      </c>
      <c r="O113">
        <f t="shared" si="10"/>
        <v>53269431.754219994</v>
      </c>
      <c r="P113">
        <f t="shared" si="10"/>
        <v>81478453.716000006</v>
      </c>
    </row>
    <row r="114" spans="2:16" x14ac:dyDescent="0.3">
      <c r="B114" s="36" t="s">
        <v>16</v>
      </c>
      <c r="C114" s="33">
        <v>31548188.46872</v>
      </c>
      <c r="D114" s="33">
        <v>235500</v>
      </c>
    </row>
    <row r="115" spans="2:16" x14ac:dyDescent="0.3">
      <c r="B115" s="36" t="s">
        <v>45</v>
      </c>
      <c r="C115" s="33">
        <v>5079382.8115800004</v>
      </c>
      <c r="D115" s="33">
        <v>82500</v>
      </c>
      <c r="E115">
        <f>SUMIFS($D$114:$D$125,$B$114:$B$125,E$22)</f>
        <v>225000</v>
      </c>
      <c r="F115">
        <f t="shared" ref="F115:P115" si="11">SUMIFS($D$114:$D$125,$B$114:$B$125,F$22)</f>
        <v>192000</v>
      </c>
      <c r="G115">
        <f t="shared" si="11"/>
        <v>202500</v>
      </c>
      <c r="H115">
        <f t="shared" si="11"/>
        <v>235500</v>
      </c>
      <c r="I115">
        <f t="shared" si="11"/>
        <v>190500</v>
      </c>
      <c r="J115">
        <f t="shared" si="11"/>
        <v>166500</v>
      </c>
      <c r="K115">
        <f t="shared" si="11"/>
        <v>379500</v>
      </c>
      <c r="L115">
        <f t="shared" si="11"/>
        <v>82500</v>
      </c>
      <c r="M115">
        <f t="shared" si="11"/>
        <v>432000</v>
      </c>
      <c r="N115">
        <f t="shared" si="11"/>
        <v>208500</v>
      </c>
      <c r="O115">
        <f t="shared" si="11"/>
        <v>313500</v>
      </c>
      <c r="P115">
        <f t="shared" si="11"/>
        <v>360000</v>
      </c>
    </row>
    <row r="116" spans="2:16" x14ac:dyDescent="0.3">
      <c r="B116" s="36" t="s">
        <v>60</v>
      </c>
      <c r="C116" s="33">
        <v>81478453.716000006</v>
      </c>
      <c r="D116" s="33">
        <v>360000</v>
      </c>
    </row>
    <row r="117" spans="2:16" x14ac:dyDescent="0.3">
      <c r="B117" s="36" t="s">
        <v>36</v>
      </c>
      <c r="C117" s="33">
        <v>23201031.833759997</v>
      </c>
      <c r="D117" s="33">
        <v>192000</v>
      </c>
    </row>
    <row r="118" spans="2:16" x14ac:dyDescent="0.3">
      <c r="B118" s="36" t="s">
        <v>125</v>
      </c>
      <c r="C118" s="33">
        <v>12550676.175600002</v>
      </c>
      <c r="D118" s="33">
        <v>225000</v>
      </c>
    </row>
    <row r="119" spans="2:16" x14ac:dyDescent="0.3">
      <c r="B119" s="36" t="s">
        <v>116</v>
      </c>
      <c r="C119" s="33">
        <v>27813781.771600001</v>
      </c>
      <c r="D119" s="33">
        <v>379500</v>
      </c>
    </row>
    <row r="120" spans="2:16" x14ac:dyDescent="0.3">
      <c r="B120" s="36" t="s">
        <v>92</v>
      </c>
      <c r="C120" s="33">
        <v>49039457.940000013</v>
      </c>
      <c r="D120" s="33">
        <v>166500</v>
      </c>
    </row>
    <row r="121" spans="2:16" x14ac:dyDescent="0.3">
      <c r="B121" s="36" t="s">
        <v>101</v>
      </c>
      <c r="C121" s="33">
        <v>7755999.0859999992</v>
      </c>
      <c r="D121" s="33">
        <v>202500</v>
      </c>
    </row>
    <row r="122" spans="2:16" x14ac:dyDescent="0.3">
      <c r="B122" s="36" t="s">
        <v>50</v>
      </c>
      <c r="C122" s="33">
        <v>38112033.181199998</v>
      </c>
      <c r="D122" s="33">
        <v>190500</v>
      </c>
    </row>
    <row r="123" spans="2:16" x14ac:dyDescent="0.3">
      <c r="B123" s="36" t="s">
        <v>141</v>
      </c>
      <c r="C123" s="33">
        <v>53269431.754219994</v>
      </c>
      <c r="D123" s="33">
        <v>313500</v>
      </c>
    </row>
    <row r="124" spans="2:16" x14ac:dyDescent="0.3">
      <c r="B124" s="36" t="s">
        <v>76</v>
      </c>
      <c r="C124" s="33">
        <v>22259583.861149997</v>
      </c>
      <c r="D124" s="33">
        <v>208500</v>
      </c>
    </row>
    <row r="125" spans="2:16" x14ac:dyDescent="0.3">
      <c r="B125" s="36" t="s">
        <v>83</v>
      </c>
      <c r="C125" s="33">
        <v>85977281.318019986</v>
      </c>
      <c r="D125" s="33">
        <v>432000</v>
      </c>
    </row>
    <row r="126" spans="2:16" x14ac:dyDescent="0.3">
      <c r="B126" s="31" t="s">
        <v>1855</v>
      </c>
      <c r="C126" s="33">
        <v>438085301.9178499</v>
      </c>
      <c r="D126" s="33">
        <v>2988000</v>
      </c>
    </row>
  </sheetData>
  <mergeCells count="1">
    <mergeCell ref="B19:D19"/>
  </mergeCells>
  <phoneticPr fontId="9" type="noConversion"/>
  <conditionalFormatting sqref="I11">
    <cfRule type="expression" dxfId="130" priority="12">
      <formula>H11&lt;H12</formula>
    </cfRule>
    <cfRule type="expression" dxfId="129" priority="13">
      <formula>H11&gt;H12</formula>
    </cfRule>
  </conditionalFormatting>
  <conditionalFormatting sqref="K11">
    <cfRule type="expression" dxfId="128" priority="11">
      <formula>J11&gt;J12</formula>
    </cfRule>
  </conditionalFormatting>
  <conditionalFormatting sqref="M11">
    <cfRule type="expression" dxfId="127" priority="10">
      <formula>L11&gt;L12</formula>
    </cfRule>
  </conditionalFormatting>
  <conditionalFormatting sqref="O11">
    <cfRule type="expression" dxfId="126" priority="9">
      <formula>N11&gt;N12</formula>
    </cfRule>
  </conditionalFormatting>
  <conditionalFormatting sqref="Q11">
    <cfRule type="expression" dxfId="125" priority="8">
      <formula>P11&gt;P12</formula>
    </cfRule>
  </conditionalFormatting>
  <conditionalFormatting sqref="S11">
    <cfRule type="expression" dxfId="124" priority="7">
      <formula>R11&gt;R12</formula>
    </cfRule>
  </conditionalFormatting>
  <conditionalFormatting sqref="I14">
    <cfRule type="expression" dxfId="123" priority="6">
      <formula>H14&gt;H15</formula>
    </cfRule>
  </conditionalFormatting>
  <conditionalFormatting sqref="K14">
    <cfRule type="expression" dxfId="122" priority="5">
      <formula>J14&gt;J15</formula>
    </cfRule>
  </conditionalFormatting>
  <conditionalFormatting sqref="M14">
    <cfRule type="expression" dxfId="121" priority="4">
      <formula>L14&gt;L15</formula>
    </cfRule>
  </conditionalFormatting>
  <conditionalFormatting sqref="O14">
    <cfRule type="expression" dxfId="120" priority="3">
      <formula>N14&gt;N15</formula>
    </cfRule>
  </conditionalFormatting>
  <conditionalFormatting sqref="Q14">
    <cfRule type="expression" dxfId="119" priority="2">
      <formula>P14&gt;P15</formula>
    </cfRule>
  </conditionalFormatting>
  <conditionalFormatting sqref="S14">
    <cfRule type="expression" dxfId="118" priority="1">
      <formula>R14&gt;R15</formula>
    </cfRule>
  </conditionalFormatting>
  <pageMargins left="0.7" right="0.7" top="0.75" bottom="0.75" header="0.3" footer="0.3"/>
  <pageSetup paperSize="9" orientation="portrait" r:id="rId8"/>
  <drawing r:id="rId9"/>
  <extLst>
    <ext xmlns:x14="http://schemas.microsoft.com/office/spreadsheetml/2009/9/main" uri="{05C60535-1F16-4fd2-B633-F4F36F0B64E0}">
      <x14:sparklineGroups xmlns:xm="http://schemas.microsoft.com/office/excel/2006/main">
        <x14:sparklineGroup displayEmptyCellsAs="gap" xr2:uid="{EA0DA160-90CE-4912-8B97-AEDBD70CA664}">
          <x14:colorSeries rgb="FF376092"/>
          <x14:colorNegative rgb="FFD00000"/>
          <x14:colorAxis rgb="FF000000"/>
          <x14:colorMarkers rgb="FFD00000"/>
          <x14:colorFirst rgb="FFD00000"/>
          <x14:colorLast rgb="FFD00000"/>
          <x14:colorHigh rgb="FFD00000"/>
          <x14:colorLow rgb="FFD00000"/>
          <x14:sparklines>
            <x14:sparkline>
              <xm:f>salesAndVolumeCyVsPy!E41:P41</xm:f>
              <xm:sqref>J13</xm:sqref>
            </x14:sparkline>
          </x14:sparklines>
        </x14:sparklineGroup>
        <x14:sparklineGroup displayEmptyCellsAs="gap" xr2:uid="{99DBADD1-C152-4B07-91AE-87EC95E0D8C3}">
          <x14:colorSeries rgb="FF376092"/>
          <x14:colorNegative rgb="FFD00000"/>
          <x14:colorAxis rgb="FF000000"/>
          <x14:colorMarkers rgb="FFD00000"/>
          <x14:colorFirst rgb="FFD00000"/>
          <x14:colorLast rgb="FFD00000"/>
          <x14:colorHigh rgb="FFD00000"/>
          <x14:colorLow rgb="FFD00000"/>
          <x14:sparklines>
            <x14:sparkline>
              <xm:f>salesAndVolumeCyVsPy!E43:P43</xm:f>
              <xm:sqref>J16</xm:sqref>
            </x14:sparkline>
          </x14:sparklines>
        </x14:sparklineGroup>
        <x14:sparklineGroup displayEmptyCellsAs="gap" xr2:uid="{1CE4E65A-72D3-42B5-AB37-40E24EE3FB0A}">
          <x14:colorSeries rgb="FF376092"/>
          <x14:colorNegative rgb="FFD00000"/>
          <x14:colorAxis rgb="FF000000"/>
          <x14:colorMarkers rgb="FFD00000"/>
          <x14:colorFirst rgb="FFD00000"/>
          <x14:colorLast rgb="FFD00000"/>
          <x14:colorHigh rgb="FFD00000"/>
          <x14:colorLow rgb="FFD00000"/>
          <x14:sparklines>
            <x14:sparkline>
              <xm:f>salesAndVolumeCyVsPy!E59:P59</xm:f>
              <xm:sqref>L13</xm:sqref>
            </x14:sparkline>
          </x14:sparklines>
        </x14:sparklineGroup>
        <x14:sparklineGroup displayEmptyCellsAs="gap" xr2:uid="{8F8AF9FF-BEFF-4EE7-8465-E57662204107}">
          <x14:colorSeries rgb="FF376092"/>
          <x14:colorNegative rgb="FFD00000"/>
          <x14:colorAxis rgb="FF000000"/>
          <x14:colorMarkers rgb="FFD00000"/>
          <x14:colorFirst rgb="FFD00000"/>
          <x14:colorLast rgb="FFD00000"/>
          <x14:colorHigh rgb="FFD00000"/>
          <x14:colorLow rgb="FFD00000"/>
          <x14:sparklines>
            <x14:sparkline>
              <xm:f>salesAndVolumeCyVsPy!E61:P61</xm:f>
              <xm:sqref>L16</xm:sqref>
            </x14:sparkline>
          </x14:sparklines>
        </x14:sparklineGroup>
        <x14:sparklineGroup displayEmptyCellsAs="gap" xr2:uid="{AB9FB80E-DA76-49B2-8E19-BF6493024858}">
          <x14:colorSeries rgb="FF376092"/>
          <x14:colorNegative rgb="FFD00000"/>
          <x14:colorAxis rgb="FF000000"/>
          <x14:colorMarkers rgb="FFD00000"/>
          <x14:colorFirst rgb="FFD00000"/>
          <x14:colorLast rgb="FFD00000"/>
          <x14:colorHigh rgb="FFD00000"/>
          <x14:colorLow rgb="FFD00000"/>
          <x14:sparklines>
            <x14:sparkline>
              <xm:f>salesAndVolumeCyVsPy!E77:P77</xm:f>
              <xm:sqref>N13</xm:sqref>
            </x14:sparkline>
          </x14:sparklines>
        </x14:sparklineGroup>
        <x14:sparklineGroup displayEmptyCellsAs="gap" xr2:uid="{392984F5-90B0-4C11-B744-C84D49BDBC3E}">
          <x14:colorSeries rgb="FF376092"/>
          <x14:colorNegative rgb="FFD00000"/>
          <x14:colorAxis rgb="FF000000"/>
          <x14:colorMarkers rgb="FFD00000"/>
          <x14:colorFirst rgb="FFD00000"/>
          <x14:colorLast rgb="FFD00000"/>
          <x14:colorHigh rgb="FFD00000"/>
          <x14:colorLow rgb="FFD00000"/>
          <x14:sparklines>
            <x14:sparkline>
              <xm:f>salesAndVolumeCyVsPy!E25:P25</xm:f>
              <xm:sqref>H16</xm:sqref>
            </x14:sparkline>
          </x14:sparklines>
        </x14:sparklineGroup>
        <x14:sparklineGroup displayEmptyCellsAs="gap" xr2:uid="{77DE61A0-60BE-4EED-9060-5A2D5EDEDC0B}">
          <x14:colorSeries rgb="FF376092"/>
          <x14:colorNegative rgb="FFD00000"/>
          <x14:colorAxis rgb="FF000000"/>
          <x14:colorMarkers rgb="FFD00000"/>
          <x14:colorFirst rgb="FFD00000"/>
          <x14:colorLast rgb="FFD00000"/>
          <x14:colorHigh rgb="FFD00000"/>
          <x14:colorLow rgb="FFD00000"/>
          <x14:sparklines>
            <x14:sparkline>
              <xm:f>salesAndVolumeCyVsPy!E79:P79</xm:f>
              <xm:sqref>N16</xm:sqref>
            </x14:sparkline>
          </x14:sparklines>
        </x14:sparklineGroup>
        <x14:sparklineGroup displayEmptyCellsAs="gap" xr2:uid="{F7690E94-ED0B-4445-BA07-9D3CDF490537}">
          <x14:colorSeries rgb="FF376092"/>
          <x14:colorNegative rgb="FFD00000"/>
          <x14:colorAxis rgb="FF000000"/>
          <x14:colorMarkers rgb="FFD00000"/>
          <x14:colorFirst rgb="FFD00000"/>
          <x14:colorLast rgb="FFD00000"/>
          <x14:colorHigh rgb="FFD00000"/>
          <x14:colorLow rgb="FFD00000"/>
          <x14:sparklines>
            <x14:sparkline>
              <xm:f>salesAndVolumeCyVsPy!E95:P95</xm:f>
              <xm:sqref>P13</xm:sqref>
            </x14:sparkline>
          </x14:sparklines>
        </x14:sparklineGroup>
        <x14:sparklineGroup displayEmptyCellsAs="gap" xr2:uid="{63D03CE4-1ADD-44B3-8DD3-46B4290FD3BB}">
          <x14:colorSeries rgb="FF376092"/>
          <x14:colorNegative rgb="FFD00000"/>
          <x14:colorAxis rgb="FF000000"/>
          <x14:colorMarkers rgb="FFD00000"/>
          <x14:colorFirst rgb="FFD00000"/>
          <x14:colorLast rgb="FFD00000"/>
          <x14:colorHigh rgb="FFD00000"/>
          <x14:colorLow rgb="FFD00000"/>
          <x14:sparklines>
            <x14:sparkline>
              <xm:f>salesAndVolumeCyVsPy!E97:P97</xm:f>
              <xm:sqref>P16</xm:sqref>
            </x14:sparkline>
          </x14:sparklines>
        </x14:sparklineGroup>
        <x14:sparklineGroup displayEmptyCellsAs="gap" xr2:uid="{8991DB9E-C7EB-494D-82B5-072E2A66018B}">
          <x14:colorSeries rgb="FF376092"/>
          <x14:colorNegative rgb="FFD00000"/>
          <x14:colorAxis rgb="FF000000"/>
          <x14:colorMarkers rgb="FFD00000"/>
          <x14:colorFirst rgb="FFD00000"/>
          <x14:colorLast rgb="FFD00000"/>
          <x14:colorHigh rgb="FFD00000"/>
          <x14:colorLow rgb="FFD00000"/>
          <x14:sparklines>
            <x14:sparkline>
              <xm:f>salesAndVolumeCyVsPy!E113:P113</xm:f>
              <xm:sqref>R13</xm:sqref>
            </x14:sparkline>
          </x14:sparklines>
        </x14:sparklineGroup>
        <x14:sparklineGroup displayEmptyCellsAs="gap" xr2:uid="{1088E384-1306-4FF3-90F7-5A462B4C9082}">
          <x14:colorSeries rgb="FF376092"/>
          <x14:colorNegative rgb="FFD00000"/>
          <x14:colorAxis rgb="FF000000"/>
          <x14:colorMarkers rgb="FFD00000"/>
          <x14:colorFirst rgb="FFD00000"/>
          <x14:colorLast rgb="FFD00000"/>
          <x14:colorHigh rgb="FFD00000"/>
          <x14:colorLow rgb="FFD00000"/>
          <x14:sparklines>
            <x14:sparkline>
              <xm:f>salesAndVolumeCyVsPy!E115:P115</xm:f>
              <xm:sqref>R16</xm:sqref>
            </x14:sparkline>
          </x14:sparklines>
        </x14:sparklineGroup>
        <x14:sparklineGroup displayEmptyCellsAs="gap" xr2:uid="{6B2B28FA-65C1-41AA-AF01-86F1886F2DF8}">
          <x14:colorSeries rgb="FF376092"/>
          <x14:colorNegative rgb="FFD00000"/>
          <x14:colorAxis rgb="FF000000"/>
          <x14:colorMarkers rgb="FFD00000"/>
          <x14:colorFirst rgb="FFD00000"/>
          <x14:colorLast rgb="FFD00000"/>
          <x14:colorHigh rgb="FFD00000"/>
          <x14:colorLow rgb="FFD00000"/>
          <x14:sparklines>
            <x14:sparkline>
              <xm:f>salesAndVolumeCyVsPy!E23:P23</xm:f>
              <xm:sqref>H13</xm:sqref>
            </x14:sparkline>
          </x14:sparklines>
        </x14:sparklineGroup>
      </x14:sparklineGroups>
    </ex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O31"/>
  <sheetViews>
    <sheetView topLeftCell="A2" workbookViewId="0">
      <selection activeCell="B5" sqref="B5"/>
    </sheetView>
  </sheetViews>
  <sheetFormatPr defaultRowHeight="14.4" x14ac:dyDescent="0.3"/>
  <cols>
    <col min="2" max="2" width="11.5546875" bestFit="1" customWidth="1"/>
    <col min="3" max="14" width="12.5546875" bestFit="1" customWidth="1"/>
    <col min="15" max="15" width="14.33203125" bestFit="1" customWidth="1"/>
  </cols>
  <sheetData>
    <row r="1" spans="1:15" x14ac:dyDescent="0.3">
      <c r="A1" s="18" t="s">
        <v>5</v>
      </c>
      <c r="B1" s="18" t="s">
        <v>15</v>
      </c>
      <c r="C1" s="20" t="s">
        <v>116</v>
      </c>
      <c r="D1" s="20" t="s">
        <v>45</v>
      </c>
      <c r="E1" s="20" t="s">
        <v>83</v>
      </c>
      <c r="F1" s="20" t="s">
        <v>76</v>
      </c>
      <c r="G1" s="20" t="s">
        <v>141</v>
      </c>
      <c r="H1" s="20" t="s">
        <v>60</v>
      </c>
      <c r="I1" s="20" t="s">
        <v>125</v>
      </c>
      <c r="J1" s="20" t="s">
        <v>36</v>
      </c>
      <c r="K1" s="20" t="s">
        <v>101</v>
      </c>
      <c r="L1" s="20" t="s">
        <v>16</v>
      </c>
      <c r="M1" s="20" t="s">
        <v>50</v>
      </c>
      <c r="N1" s="20" t="s">
        <v>92</v>
      </c>
      <c r="O1" s="20" t="s">
        <v>1808</v>
      </c>
    </row>
    <row r="2" spans="1:15" x14ac:dyDescent="0.3">
      <c r="A2" t="str">
        <f>List!$I$7</f>
        <v>2019-20</v>
      </c>
      <c r="B2" t="s">
        <v>28</v>
      </c>
      <c r="C2" s="10">
        <v>71365256.241380006</v>
      </c>
      <c r="D2" s="10">
        <v>95242932.629639983</v>
      </c>
      <c r="E2" s="10">
        <v>307193958.2421599</v>
      </c>
      <c r="F2" s="10">
        <v>144019450.87</v>
      </c>
      <c r="G2" s="10">
        <v>80289072.924920022</v>
      </c>
      <c r="H2" s="10">
        <v>128620708.09874001</v>
      </c>
      <c r="I2" s="10">
        <v>118372300.30032001</v>
      </c>
      <c r="J2" s="10">
        <v>35266266.831640005</v>
      </c>
      <c r="K2" s="10">
        <v>149865874.87709996</v>
      </c>
      <c r="L2" s="10">
        <v>157797638.12556002</v>
      </c>
      <c r="M2" s="10">
        <v>56536745.103279993</v>
      </c>
      <c r="N2" s="10">
        <v>104873320.45056002</v>
      </c>
      <c r="O2" s="9">
        <f>SUM(C2:N2)</f>
        <v>1449443524.6953001</v>
      </c>
    </row>
    <row r="3" spans="1:15" x14ac:dyDescent="0.3">
      <c r="A3" t="str">
        <f>List!$I$7</f>
        <v>2019-20</v>
      </c>
      <c r="B3" t="s">
        <v>35</v>
      </c>
      <c r="C3" s="10">
        <v>186324118.16321999</v>
      </c>
      <c r="D3" s="10">
        <v>167216745.67817995</v>
      </c>
      <c r="E3" s="10">
        <v>109923569.18164001</v>
      </c>
      <c r="F3" s="10">
        <v>113059331.69754</v>
      </c>
      <c r="G3" s="10">
        <v>78768588.539100006</v>
      </c>
      <c r="H3" s="10">
        <v>111565442.58669999</v>
      </c>
      <c r="I3" s="10">
        <v>199880790.52146003</v>
      </c>
      <c r="J3" s="10">
        <v>166104499.65658998</v>
      </c>
      <c r="K3" s="10">
        <v>255470893.06023002</v>
      </c>
      <c r="L3" s="10">
        <v>76017625.134879991</v>
      </c>
      <c r="M3" s="10">
        <v>114607817.09494999</v>
      </c>
      <c r="N3" s="10">
        <v>275624271.79133004</v>
      </c>
      <c r="O3" s="9">
        <f t="shared" ref="O3:O31" si="0">SUM(C3:N3)</f>
        <v>1854563693.1058202</v>
      </c>
    </row>
    <row r="4" spans="1:15" x14ac:dyDescent="0.3">
      <c r="A4" t="str">
        <f>List!$I$7</f>
        <v>2019-20</v>
      </c>
      <c r="B4" t="s">
        <v>49</v>
      </c>
      <c r="C4" s="10">
        <v>116812530.17364001</v>
      </c>
      <c r="D4" s="10">
        <v>83106219.91956</v>
      </c>
      <c r="E4" s="10">
        <v>98846027.420540005</v>
      </c>
      <c r="F4" s="10">
        <v>172153972.45485997</v>
      </c>
      <c r="G4" s="10">
        <v>242354207.57343999</v>
      </c>
      <c r="H4" s="10">
        <v>298303328.14194</v>
      </c>
      <c r="I4" s="10">
        <v>85930436.825879991</v>
      </c>
      <c r="J4" s="10">
        <v>160093401.50718006</v>
      </c>
      <c r="K4" s="10">
        <v>333804204.22205997</v>
      </c>
      <c r="L4" s="10">
        <v>127070265.01201999</v>
      </c>
      <c r="M4" s="10">
        <v>130084967.48631999</v>
      </c>
      <c r="N4" s="10">
        <v>73033313.746339992</v>
      </c>
      <c r="O4" s="9">
        <f t="shared" si="0"/>
        <v>1921592874.4837801</v>
      </c>
    </row>
    <row r="5" spans="1:15" x14ac:dyDescent="0.3">
      <c r="A5" t="str">
        <f>List!$I$7</f>
        <v>2019-20</v>
      </c>
      <c r="B5" t="s">
        <v>22</v>
      </c>
      <c r="C5" s="10">
        <v>100020057.20962</v>
      </c>
      <c r="D5" s="10">
        <v>177516059.63148001</v>
      </c>
      <c r="E5" s="10">
        <v>274670369.42071998</v>
      </c>
      <c r="F5" s="10">
        <v>213837839.53391001</v>
      </c>
      <c r="G5" s="10">
        <v>205507071.63732004</v>
      </c>
      <c r="H5" s="10">
        <v>223400618.21657997</v>
      </c>
      <c r="I5" s="10">
        <v>173086607.66690004</v>
      </c>
      <c r="J5" s="10">
        <v>81061061.354389995</v>
      </c>
      <c r="K5" s="10">
        <v>166023454.82820001</v>
      </c>
      <c r="L5" s="10">
        <v>207533192.92903998</v>
      </c>
      <c r="M5" s="10">
        <v>335694882.21586007</v>
      </c>
      <c r="N5" s="10">
        <v>255899709.59874001</v>
      </c>
      <c r="O5" s="9">
        <f t="shared" si="0"/>
        <v>2414250924.2427602</v>
      </c>
    </row>
    <row r="6" spans="1:15" x14ac:dyDescent="0.3">
      <c r="A6" t="str">
        <f>List!$I$7</f>
        <v>2019-20</v>
      </c>
      <c r="B6" t="s">
        <v>55</v>
      </c>
      <c r="C6" s="10">
        <v>123009355.41382</v>
      </c>
      <c r="D6" s="10">
        <v>59032642.278760001</v>
      </c>
      <c r="E6" s="10">
        <v>39869123.443510003</v>
      </c>
      <c r="F6" s="10">
        <v>24871880.7744</v>
      </c>
      <c r="G6" s="10">
        <v>56002429.800259985</v>
      </c>
      <c r="H6" s="10">
        <v>91032492.977119997</v>
      </c>
      <c r="I6" s="10">
        <v>65925874.24124001</v>
      </c>
      <c r="J6" s="10">
        <v>6634816.0603999998</v>
      </c>
      <c r="K6" s="10">
        <v>198782955.29435</v>
      </c>
      <c r="L6" s="10">
        <v>87953848.886400014</v>
      </c>
      <c r="M6" s="10">
        <v>66551199.190940015</v>
      </c>
      <c r="N6" s="10">
        <v>169011387.42682004</v>
      </c>
      <c r="O6" s="9">
        <f t="shared" si="0"/>
        <v>988678005.78802001</v>
      </c>
    </row>
    <row r="7" spans="1:15" x14ac:dyDescent="0.3">
      <c r="A7" t="str">
        <f>List!$I$6</f>
        <v>2018-19</v>
      </c>
      <c r="B7" t="s">
        <v>28</v>
      </c>
      <c r="C7" s="10">
        <v>138029488.53782001</v>
      </c>
      <c r="D7" s="10">
        <v>98765081.690200031</v>
      </c>
      <c r="E7" s="10">
        <v>129864397.03469998</v>
      </c>
      <c r="F7" s="10">
        <v>199564597.33384001</v>
      </c>
      <c r="G7" s="10">
        <v>106520963.87660001</v>
      </c>
      <c r="H7" s="10">
        <v>84352124.091619983</v>
      </c>
      <c r="I7" s="10">
        <v>59919647.831540018</v>
      </c>
      <c r="J7" s="10">
        <v>103022404.10439999</v>
      </c>
      <c r="K7" s="10">
        <v>55118404.194019996</v>
      </c>
      <c r="L7" s="10">
        <v>54374358.367980003</v>
      </c>
      <c r="M7" s="10">
        <v>92099130.470120013</v>
      </c>
      <c r="N7" s="10">
        <v>192437762.68704</v>
      </c>
      <c r="O7" s="9">
        <f t="shared" si="0"/>
        <v>1314068360.2198801</v>
      </c>
    </row>
    <row r="8" spans="1:15" x14ac:dyDescent="0.3">
      <c r="A8" t="str">
        <f>List!$I$6</f>
        <v>2018-19</v>
      </c>
      <c r="B8" t="s">
        <v>35</v>
      </c>
      <c r="C8" s="10">
        <v>208347780.23727998</v>
      </c>
      <c r="D8" s="10">
        <v>127466922.31524001</v>
      </c>
      <c r="E8" s="10">
        <v>341753968.82636005</v>
      </c>
      <c r="F8" s="10">
        <v>148424714.80212</v>
      </c>
      <c r="G8" s="10">
        <v>116684267.50506002</v>
      </c>
      <c r="H8" s="10">
        <v>315733711.58604002</v>
      </c>
      <c r="I8" s="10">
        <v>41332393.965960003</v>
      </c>
      <c r="J8" s="10">
        <v>111348033.51623999</v>
      </c>
      <c r="K8" s="10">
        <v>95062179.474020004</v>
      </c>
      <c r="L8" s="10">
        <v>141397699.60978001</v>
      </c>
      <c r="M8" s="10">
        <v>217505494.82248002</v>
      </c>
      <c r="N8" s="10">
        <v>123447171.56156</v>
      </c>
      <c r="O8" s="9">
        <f t="shared" si="0"/>
        <v>1988504338.2221398</v>
      </c>
    </row>
    <row r="9" spans="1:15" x14ac:dyDescent="0.3">
      <c r="A9" t="str">
        <f>List!$I$6</f>
        <v>2018-19</v>
      </c>
      <c r="B9" t="s">
        <v>49</v>
      </c>
      <c r="C9" s="10">
        <v>207633474.50694001</v>
      </c>
      <c r="D9" s="10">
        <v>201366016.17613998</v>
      </c>
      <c r="E9" s="10">
        <v>67432879.897040009</v>
      </c>
      <c r="F9" s="10">
        <v>177126414.61897996</v>
      </c>
      <c r="G9" s="10">
        <v>162755649.69446</v>
      </c>
      <c r="H9" s="10">
        <v>65594938.894320004</v>
      </c>
      <c r="I9" s="10">
        <v>100124250.79566999</v>
      </c>
      <c r="J9" s="10">
        <v>237741521.14057001</v>
      </c>
      <c r="K9" s="10">
        <v>60232883.529209994</v>
      </c>
      <c r="L9" s="10">
        <v>241723495.6261</v>
      </c>
      <c r="M9" s="10">
        <v>132149118.31507999</v>
      </c>
      <c r="N9" s="10">
        <v>169396263.06170002</v>
      </c>
      <c r="O9" s="9">
        <f t="shared" si="0"/>
        <v>1823276906.2562101</v>
      </c>
    </row>
    <row r="10" spans="1:15" x14ac:dyDescent="0.3">
      <c r="A10" t="str">
        <f>List!$I$6</f>
        <v>2018-19</v>
      </c>
      <c r="B10" t="s">
        <v>22</v>
      </c>
      <c r="C10" s="10">
        <v>99187142.238539994</v>
      </c>
      <c r="D10" s="10">
        <v>160988518.85173994</v>
      </c>
      <c r="E10" s="10">
        <v>160748262.72637004</v>
      </c>
      <c r="F10" s="10">
        <v>152007714.68029997</v>
      </c>
      <c r="G10" s="10">
        <v>114141791.83552004</v>
      </c>
      <c r="H10" s="10">
        <v>64214232.688760012</v>
      </c>
      <c r="I10" s="10">
        <v>148332708.08444002</v>
      </c>
      <c r="J10" s="10">
        <v>216444961.84291005</v>
      </c>
      <c r="K10" s="10">
        <v>238452551.38197997</v>
      </c>
      <c r="L10" s="10">
        <v>114139285.77326</v>
      </c>
      <c r="M10" s="10">
        <v>224099330.1954</v>
      </c>
      <c r="N10" s="10">
        <v>46683832.448200002</v>
      </c>
      <c r="O10" s="9">
        <f t="shared" si="0"/>
        <v>1739440332.7474198</v>
      </c>
    </row>
    <row r="11" spans="1:15" x14ac:dyDescent="0.3">
      <c r="A11" t="str">
        <f>List!$I$6</f>
        <v>2018-19</v>
      </c>
      <c r="B11" t="s">
        <v>55</v>
      </c>
      <c r="C11" s="10">
        <v>32431499.542879995</v>
      </c>
      <c r="D11" s="10">
        <v>63903763.726440012</v>
      </c>
      <c r="E11" s="10">
        <v>65647391.567600012</v>
      </c>
      <c r="F11" s="10">
        <v>112355266.51866002</v>
      </c>
      <c r="G11" s="10">
        <v>80189508.531879991</v>
      </c>
      <c r="H11" s="10">
        <v>104875581.73486</v>
      </c>
      <c r="I11" s="10">
        <v>68299023.358299986</v>
      </c>
      <c r="J11" s="10">
        <v>59567937.621479988</v>
      </c>
      <c r="K11" s="10">
        <v>54142651.595139995</v>
      </c>
      <c r="L11" s="10">
        <v>38405936.233260006</v>
      </c>
      <c r="M11" s="10">
        <v>47017978.941320002</v>
      </c>
      <c r="N11" s="10">
        <v>71739795.040519983</v>
      </c>
      <c r="O11" s="9">
        <f t="shared" si="0"/>
        <v>798576334.41233993</v>
      </c>
    </row>
    <row r="12" spans="1:15" x14ac:dyDescent="0.3">
      <c r="A12" t="str">
        <f>List!$I$5</f>
        <v>2017-18</v>
      </c>
      <c r="B12" t="s">
        <v>28</v>
      </c>
      <c r="C12" s="10">
        <v>59946815.242759205</v>
      </c>
      <c r="D12" s="10">
        <v>77146775.430008397</v>
      </c>
      <c r="E12" s="10">
        <v>279546502.0003655</v>
      </c>
      <c r="F12" s="10">
        <v>133938089.30910002</v>
      </c>
      <c r="G12" s="10">
        <v>73865947.090926424</v>
      </c>
      <c r="H12" s="10">
        <v>126048293.93676521</v>
      </c>
      <c r="I12" s="10">
        <v>93514117.237252817</v>
      </c>
      <c r="J12" s="10">
        <v>29976326.806894004</v>
      </c>
      <c r="K12" s="10">
        <v>139375263.63570297</v>
      </c>
      <c r="L12" s="10">
        <v>129394063.26295921</v>
      </c>
      <c r="M12" s="10">
        <v>48621600.788820796</v>
      </c>
      <c r="N12" s="10">
        <v>87044855.97396481</v>
      </c>
      <c r="O12" s="9">
        <f t="shared" si="0"/>
        <v>1278418650.7155194</v>
      </c>
    </row>
    <row r="13" spans="1:15" x14ac:dyDescent="0.3">
      <c r="A13" t="str">
        <f>List!$I$5</f>
        <v>2017-18</v>
      </c>
      <c r="B13" t="s">
        <v>35</v>
      </c>
      <c r="C13" s="10">
        <v>182597635.79995558</v>
      </c>
      <c r="D13" s="10">
        <v>155511573.48070735</v>
      </c>
      <c r="E13" s="10">
        <v>82442676.886230007</v>
      </c>
      <c r="F13" s="10">
        <v>89316872.041056603</v>
      </c>
      <c r="G13" s="10">
        <v>71679415.570581004</v>
      </c>
      <c r="H13" s="10">
        <v>84789736.365891993</v>
      </c>
      <c r="I13" s="10">
        <v>185889135.18495783</v>
      </c>
      <c r="J13" s="10">
        <v>161121364.66689229</v>
      </c>
      <c r="K13" s="10">
        <v>217150259.10119551</v>
      </c>
      <c r="L13" s="10">
        <v>66895510.118694395</v>
      </c>
      <c r="M13" s="10">
        <v>105439191.72735399</v>
      </c>
      <c r="N13" s="10">
        <v>209474446.56141084</v>
      </c>
      <c r="O13" s="9">
        <f t="shared" si="0"/>
        <v>1612307817.5049274</v>
      </c>
    </row>
    <row r="14" spans="1:15" x14ac:dyDescent="0.3">
      <c r="A14" t="str">
        <f>List!$I$5</f>
        <v>2017-18</v>
      </c>
      <c r="B14" t="s">
        <v>49</v>
      </c>
      <c r="C14" s="10">
        <v>113308154.26843081</v>
      </c>
      <c r="D14" s="10">
        <v>74795597.927604005</v>
      </c>
      <c r="E14" s="10">
        <v>77099901.388021201</v>
      </c>
      <c r="F14" s="10">
        <v>141166257.41298518</v>
      </c>
      <c r="G14" s="10">
        <v>227812955.11903358</v>
      </c>
      <c r="H14" s="10">
        <v>256540862.20206839</v>
      </c>
      <c r="I14" s="10">
        <v>77337393.143291995</v>
      </c>
      <c r="J14" s="10">
        <v>139281259.31124666</v>
      </c>
      <c r="K14" s="10">
        <v>280395531.54653037</v>
      </c>
      <c r="L14" s="10">
        <v>111821833.21057759</v>
      </c>
      <c r="M14" s="10">
        <v>98864575.289603189</v>
      </c>
      <c r="N14" s="10">
        <v>59887317.271998793</v>
      </c>
      <c r="O14" s="9">
        <f t="shared" si="0"/>
        <v>1658311638.0913916</v>
      </c>
    </row>
    <row r="15" spans="1:15" x14ac:dyDescent="0.3">
      <c r="A15" t="str">
        <f>List!$I$5</f>
        <v>2017-18</v>
      </c>
      <c r="B15" t="s">
        <v>22</v>
      </c>
      <c r="C15" s="10">
        <v>97019455.493331403</v>
      </c>
      <c r="D15" s="10">
        <v>170415417.2462208</v>
      </c>
      <c r="E15" s="10">
        <v>260936850.94968396</v>
      </c>
      <c r="F15" s="10">
        <v>168931893.2317889</v>
      </c>
      <c r="G15" s="10">
        <v>162350586.59348285</v>
      </c>
      <c r="H15" s="10">
        <v>180954500.7554298</v>
      </c>
      <c r="I15" s="10">
        <v>135007553.98018202</v>
      </c>
      <c r="J15" s="10">
        <v>67280680.924143687</v>
      </c>
      <c r="K15" s="10">
        <v>151081343.89366201</v>
      </c>
      <c r="L15" s="10">
        <v>195081201.35329756</v>
      </c>
      <c r="M15" s="10">
        <v>288697598.70563966</v>
      </c>
      <c r="N15" s="10">
        <v>245663721.2147904</v>
      </c>
      <c r="O15" s="9">
        <f t="shared" si="0"/>
        <v>2123420804.3416529</v>
      </c>
    </row>
    <row r="16" spans="1:15" x14ac:dyDescent="0.3">
      <c r="A16" t="str">
        <f>List!$I$5</f>
        <v>2017-18</v>
      </c>
      <c r="B16" t="s">
        <v>55</v>
      </c>
      <c r="C16" s="10">
        <v>108248232.7641616</v>
      </c>
      <c r="D16" s="10">
        <v>47226113.823008001</v>
      </c>
      <c r="E16" s="10">
        <v>32692681.223678201</v>
      </c>
      <c r="F16" s="10">
        <v>19400067.004032001</v>
      </c>
      <c r="G16" s="10">
        <v>44801943.840207994</v>
      </c>
      <c r="H16" s="10">
        <v>88301518.187806398</v>
      </c>
      <c r="I16" s="10">
        <v>62629580.529178008</v>
      </c>
      <c r="J16" s="10">
        <v>5904986.2937559998</v>
      </c>
      <c r="K16" s="10">
        <v>168965512.0001975</v>
      </c>
      <c r="L16" s="10">
        <v>70363079.109120011</v>
      </c>
      <c r="M16" s="10">
        <v>62558127.23948361</v>
      </c>
      <c r="N16" s="10">
        <v>152110248.68413803</v>
      </c>
      <c r="O16" s="9">
        <f t="shared" si="0"/>
        <v>863202090.69876742</v>
      </c>
    </row>
    <row r="17" spans="1:15" x14ac:dyDescent="0.3">
      <c r="A17" t="str">
        <f>List!$I$4</f>
        <v>2016-17</v>
      </c>
      <c r="B17" t="s">
        <v>28</v>
      </c>
      <c r="C17" s="10">
        <v>45559579.584496997</v>
      </c>
      <c r="D17" s="10">
        <v>59403017.081106469</v>
      </c>
      <c r="E17" s="10">
        <v>251591851.80032894</v>
      </c>
      <c r="F17" s="10">
        <v>119204899.48509902</v>
      </c>
      <c r="G17" s="10">
        <v>65002033.440015256</v>
      </c>
      <c r="H17" s="10">
        <v>107141049.84625043</v>
      </c>
      <c r="I17" s="10">
        <v>80422140.824037418</v>
      </c>
      <c r="J17" s="10">
        <v>26079404.321997784</v>
      </c>
      <c r="K17" s="10">
        <v>114287716.18127643</v>
      </c>
      <c r="L17" s="10">
        <v>98339488.079849005</v>
      </c>
      <c r="M17" s="10">
        <v>37924848.615280218</v>
      </c>
      <c r="N17" s="10">
        <v>67024539.099952906</v>
      </c>
      <c r="O17" s="9">
        <f t="shared" si="0"/>
        <v>1071980568.3596909</v>
      </c>
    </row>
    <row r="18" spans="1:15" x14ac:dyDescent="0.3">
      <c r="A18" t="str">
        <f>List!$I$4</f>
        <v>2016-17</v>
      </c>
      <c r="B18" t="s">
        <v>35</v>
      </c>
      <c r="C18" s="10">
        <v>142426155.92396536</v>
      </c>
      <c r="D18" s="10">
        <v>122854143.04975881</v>
      </c>
      <c r="E18" s="10">
        <v>75847262.73533161</v>
      </c>
      <c r="F18" s="10">
        <v>78598847.396129817</v>
      </c>
      <c r="G18" s="10">
        <v>58060326.612170614</v>
      </c>
      <c r="H18" s="10">
        <v>79702352.183938473</v>
      </c>
      <c r="I18" s="10">
        <v>176594678.42570993</v>
      </c>
      <c r="J18" s="10">
        <v>151454082.78687873</v>
      </c>
      <c r="K18" s="10">
        <v>206292746.14613572</v>
      </c>
      <c r="L18" s="10">
        <v>64888644.815133564</v>
      </c>
      <c r="M18" s="10">
        <v>81188177.63006258</v>
      </c>
      <c r="N18" s="10">
        <v>178053279.57719922</v>
      </c>
      <c r="O18" s="9">
        <f t="shared" si="0"/>
        <v>1415960697.2824144</v>
      </c>
    </row>
    <row r="19" spans="1:15" x14ac:dyDescent="0.3">
      <c r="A19" t="str">
        <f>List!$I$4</f>
        <v>2016-17</v>
      </c>
      <c r="B19" t="s">
        <v>49</v>
      </c>
      <c r="C19" s="10">
        <v>84981115.701323107</v>
      </c>
      <c r="D19" s="10">
        <v>56844654.424979046</v>
      </c>
      <c r="E19" s="10">
        <v>74786904.346380562</v>
      </c>
      <c r="F19" s="10">
        <v>128461294.24581651</v>
      </c>
      <c r="G19" s="10">
        <v>175415975.44165584</v>
      </c>
      <c r="H19" s="10">
        <v>225755958.73782018</v>
      </c>
      <c r="I19" s="10">
        <v>59549792.720334835</v>
      </c>
      <c r="J19" s="10">
        <v>110032194.85588486</v>
      </c>
      <c r="K19" s="10">
        <v>221512469.92175901</v>
      </c>
      <c r="L19" s="10">
        <v>107348959.88215448</v>
      </c>
      <c r="M19" s="10">
        <v>94909992.278019056</v>
      </c>
      <c r="N19" s="10">
        <v>47909853.817599036</v>
      </c>
      <c r="O19" s="9">
        <f t="shared" si="0"/>
        <v>1387509166.3737266</v>
      </c>
    </row>
    <row r="20" spans="1:15" x14ac:dyDescent="0.3">
      <c r="A20" t="str">
        <f>List!$I$4</f>
        <v>2016-17</v>
      </c>
      <c r="B20" t="s">
        <v>22</v>
      </c>
      <c r="C20" s="10">
        <v>81496342.614398375</v>
      </c>
      <c r="D20" s="10">
        <v>139740642.14190105</v>
      </c>
      <c r="E20" s="10">
        <v>242671271.3832061</v>
      </c>
      <c r="F20" s="10">
        <v>130077557.78847747</v>
      </c>
      <c r="G20" s="10">
        <v>128256963.40885146</v>
      </c>
      <c r="H20" s="10">
        <v>157430415.65722394</v>
      </c>
      <c r="I20" s="10">
        <v>132307402.90057838</v>
      </c>
      <c r="J20" s="10">
        <v>55842965.16703926</v>
      </c>
      <c r="K20" s="10">
        <v>134462396.06535918</v>
      </c>
      <c r="L20" s="10">
        <v>187277953.29916567</v>
      </c>
      <c r="M20" s="10">
        <v>265601790.80918849</v>
      </c>
      <c r="N20" s="10">
        <v>235837172.36619878</v>
      </c>
      <c r="O20" s="9">
        <f t="shared" si="0"/>
        <v>1891002873.601588</v>
      </c>
    </row>
    <row r="21" spans="1:15" x14ac:dyDescent="0.3">
      <c r="A21" t="str">
        <f>List!$I$4</f>
        <v>2016-17</v>
      </c>
      <c r="B21" t="s">
        <v>55</v>
      </c>
      <c r="C21" s="10">
        <v>95258444.832462206</v>
      </c>
      <c r="D21" s="10">
        <v>40142196.749556802</v>
      </c>
      <c r="E21" s="10">
        <v>27788779.040126469</v>
      </c>
      <c r="F21" s="10">
        <v>14744050.923064321</v>
      </c>
      <c r="G21" s="10">
        <v>37633632.825774714</v>
      </c>
      <c r="H21" s="10">
        <v>69758199.368367061</v>
      </c>
      <c r="I21" s="10">
        <v>50729960.228634194</v>
      </c>
      <c r="J21" s="10">
        <v>5432587.3902555201</v>
      </c>
      <c r="K21" s="10">
        <v>153758615.92017972</v>
      </c>
      <c r="L21" s="10">
        <v>58401355.660569608</v>
      </c>
      <c r="M21" s="10">
        <v>47544176.702007547</v>
      </c>
      <c r="N21" s="10">
        <v>141462531.27624837</v>
      </c>
      <c r="O21" s="9">
        <f t="shared" si="0"/>
        <v>742654530.91724646</v>
      </c>
    </row>
    <row r="22" spans="1:15" x14ac:dyDescent="0.3">
      <c r="A22" t="str">
        <f>List!$I$3</f>
        <v>2015-16</v>
      </c>
      <c r="B22" t="s">
        <v>28</v>
      </c>
      <c r="C22" s="10">
        <v>53352665.566055693</v>
      </c>
      <c r="D22" s="10">
        <v>69432097.887007564</v>
      </c>
      <c r="E22" s="10">
        <v>240409991.72031432</v>
      </c>
      <c r="F22" s="10">
        <v>116526137.69891702</v>
      </c>
      <c r="G22" s="10">
        <v>66479352.381833784</v>
      </c>
      <c r="H22" s="10">
        <v>107141049.84625043</v>
      </c>
      <c r="I22" s="10">
        <v>77616717.306919828</v>
      </c>
      <c r="J22" s="10">
        <v>25479877.785859901</v>
      </c>
      <c r="K22" s="10">
        <v>129618995.18120377</v>
      </c>
      <c r="L22" s="10">
        <v>112572835.03877452</v>
      </c>
      <c r="M22" s="10">
        <v>39869712.646833047</v>
      </c>
      <c r="N22" s="10">
        <v>75729024.697349384</v>
      </c>
      <c r="O22" s="9">
        <f t="shared" si="0"/>
        <v>1114228457.7573192</v>
      </c>
    </row>
    <row r="23" spans="1:15" x14ac:dyDescent="0.3">
      <c r="A23" t="str">
        <f>List!$I$3</f>
        <v>2015-16</v>
      </c>
      <c r="B23" t="s">
        <v>35</v>
      </c>
      <c r="C23" s="10">
        <v>149730061.35596356</v>
      </c>
      <c r="D23" s="10">
        <v>150846226.27628613</v>
      </c>
      <c r="E23" s="10">
        <v>68427421.815570906</v>
      </c>
      <c r="F23" s="10">
        <v>83064690.998182639</v>
      </c>
      <c r="G23" s="10">
        <v>53759561.677935749</v>
      </c>
      <c r="H23" s="10">
        <v>64440199.638077915</v>
      </c>
      <c r="I23" s="10">
        <v>146852416.79611668</v>
      </c>
      <c r="J23" s="10">
        <v>132119519.02685167</v>
      </c>
      <c r="K23" s="10">
        <v>212807253.9191716</v>
      </c>
      <c r="L23" s="10">
        <v>59537004.005638011</v>
      </c>
      <c r="M23" s="10">
        <v>86460137.216430262</v>
      </c>
      <c r="N23" s="10">
        <v>180148024.04281333</v>
      </c>
      <c r="O23" s="9">
        <f t="shared" si="0"/>
        <v>1388192516.7690384</v>
      </c>
    </row>
    <row r="24" spans="1:15" x14ac:dyDescent="0.3">
      <c r="A24" t="str">
        <f>List!$I$3</f>
        <v>2015-16</v>
      </c>
      <c r="B24" t="s">
        <v>49</v>
      </c>
      <c r="C24" s="10">
        <v>84981115.701323107</v>
      </c>
      <c r="D24" s="10">
        <v>72551729.989775881</v>
      </c>
      <c r="E24" s="10">
        <v>68618912.235338867</v>
      </c>
      <c r="F24" s="10">
        <v>117167993.65277769</v>
      </c>
      <c r="G24" s="10">
        <v>211866048.26070124</v>
      </c>
      <c r="H24" s="10">
        <v>243713819.09196496</v>
      </c>
      <c r="I24" s="10">
        <v>68056905.966096953</v>
      </c>
      <c r="J24" s="10">
        <v>123960320.78700954</v>
      </c>
      <c r="K24" s="10">
        <v>252355978.39187732</v>
      </c>
      <c r="L24" s="10">
        <v>100639649.88951984</v>
      </c>
      <c r="M24" s="10">
        <v>89966763.513538912</v>
      </c>
      <c r="N24" s="10">
        <v>49107600.163039006</v>
      </c>
      <c r="O24" s="9">
        <f t="shared" si="0"/>
        <v>1482986837.6429634</v>
      </c>
    </row>
    <row r="25" spans="1:15" x14ac:dyDescent="0.3">
      <c r="A25" t="str">
        <f>List!$I$3</f>
        <v>2015-16</v>
      </c>
      <c r="B25" t="s">
        <v>22</v>
      </c>
      <c r="C25" s="10">
        <v>80526148.059465066</v>
      </c>
      <c r="D25" s="10">
        <v>132924025.45205222</v>
      </c>
      <c r="E25" s="10">
        <v>216577586.28823769</v>
      </c>
      <c r="F25" s="10">
        <v>157106660.70556369</v>
      </c>
      <c r="G25" s="10">
        <v>144492022.06819975</v>
      </c>
      <c r="H25" s="10">
        <v>157430415.65722394</v>
      </c>
      <c r="I25" s="10">
        <v>122856874.12196565</v>
      </c>
      <c r="J25" s="10">
        <v>58534192.404005006</v>
      </c>
      <c r="K25" s="10">
        <v>135973209.5042958</v>
      </c>
      <c r="L25" s="10">
        <v>161917397.12323695</v>
      </c>
      <c r="M25" s="10">
        <v>277149694.75741404</v>
      </c>
      <c r="N25" s="10">
        <v>230923897.94190297</v>
      </c>
      <c r="O25" s="9">
        <f t="shared" si="0"/>
        <v>1876412124.0835626</v>
      </c>
    </row>
    <row r="26" spans="1:15" x14ac:dyDescent="0.3">
      <c r="A26" t="str">
        <f>List!$I$3</f>
        <v>2015-16</v>
      </c>
      <c r="B26" t="s">
        <v>55</v>
      </c>
      <c r="C26" s="10">
        <v>99588374.143028677</v>
      </c>
      <c r="D26" s="10">
        <v>43920285.85539744</v>
      </c>
      <c r="E26" s="10">
        <v>26481071.791179344</v>
      </c>
      <c r="F26" s="10">
        <v>16878058.29350784</v>
      </c>
      <c r="G26" s="10">
        <v>43457885.525001749</v>
      </c>
      <c r="H26" s="10">
        <v>84769457.460294142</v>
      </c>
      <c r="I26" s="10">
        <v>53861439.255093083</v>
      </c>
      <c r="J26" s="10">
        <v>5432587.3902555201</v>
      </c>
      <c r="K26" s="10">
        <v>153758615.92017972</v>
      </c>
      <c r="L26" s="10">
        <v>54883201.705113612</v>
      </c>
      <c r="M26" s="10">
        <v>51923245.608771391</v>
      </c>
      <c r="N26" s="10">
        <v>147546941.22361389</v>
      </c>
      <c r="O26" s="9">
        <f t="shared" si="0"/>
        <v>782501164.17143643</v>
      </c>
    </row>
    <row r="27" spans="1:15" x14ac:dyDescent="0.3">
      <c r="A27" t="str">
        <f>List!$I$2</f>
        <v>2014-15</v>
      </c>
      <c r="B27" t="s">
        <v>28</v>
      </c>
      <c r="C27" s="10">
        <v>47483872.353789568</v>
      </c>
      <c r="D27" s="10">
        <v>52074073.415255673</v>
      </c>
      <c r="E27" s="10">
        <v>233197691.96870488</v>
      </c>
      <c r="F27" s="10">
        <v>107204046.68300366</v>
      </c>
      <c r="G27" s="10">
        <v>55842656.000740379</v>
      </c>
      <c r="H27" s="10">
        <v>86784250.37546286</v>
      </c>
      <c r="I27" s="10">
        <v>72183547.095435441</v>
      </c>
      <c r="J27" s="10">
        <v>21912694.895839516</v>
      </c>
      <c r="K27" s="10">
        <v>123138045.42214358</v>
      </c>
      <c r="L27" s="10">
        <v>97938366.483733833</v>
      </c>
      <c r="M27" s="10">
        <v>37477529.888023064</v>
      </c>
      <c r="N27" s="10">
        <v>65126961.239720471</v>
      </c>
      <c r="O27" s="9">
        <f t="shared" si="0"/>
        <v>1000363735.8218529</v>
      </c>
    </row>
    <row r="28" spans="1:15" x14ac:dyDescent="0.3">
      <c r="A28" t="str">
        <f>List!$I$2</f>
        <v>2014-15</v>
      </c>
      <c r="B28" t="s">
        <v>35</v>
      </c>
      <c r="C28" s="10">
        <v>119784049.08477086</v>
      </c>
      <c r="D28" s="10">
        <v>122185443.28379177</v>
      </c>
      <c r="E28" s="10">
        <v>52004840.579833888</v>
      </c>
      <c r="F28" s="10">
        <v>66451752.798546113</v>
      </c>
      <c r="G28" s="10">
        <v>52146774.827597678</v>
      </c>
      <c r="H28" s="10">
        <v>61218189.656174019</v>
      </c>
      <c r="I28" s="10">
        <v>120418981.77281567</v>
      </c>
      <c r="J28" s="10">
        <v>109659200.79228687</v>
      </c>
      <c r="K28" s="10">
        <v>195782673.60563788</v>
      </c>
      <c r="L28" s="10">
        <v>53583303.605074212</v>
      </c>
      <c r="M28" s="10">
        <v>69168109.773144215</v>
      </c>
      <c r="N28" s="10">
        <v>165736182.11938828</v>
      </c>
      <c r="O28" s="9">
        <f t="shared" si="0"/>
        <v>1188139501.8990614</v>
      </c>
    </row>
    <row r="29" spans="1:15" x14ac:dyDescent="0.3">
      <c r="A29" t="str">
        <f>List!$I$2</f>
        <v>2014-15</v>
      </c>
      <c r="B29" t="s">
        <v>49</v>
      </c>
      <c r="C29" s="10">
        <v>70534326.032098174</v>
      </c>
      <c r="D29" s="10">
        <v>58766901.291718468</v>
      </c>
      <c r="E29" s="10">
        <v>56267508.032977864</v>
      </c>
      <c r="F29" s="10">
        <v>96077754.7952777</v>
      </c>
      <c r="G29" s="10">
        <v>180086141.02159604</v>
      </c>
      <c r="H29" s="10">
        <v>214468160.80092916</v>
      </c>
      <c r="I29" s="10">
        <v>60570646.309826292</v>
      </c>
      <c r="J29" s="10">
        <v>94209843.798127249</v>
      </c>
      <c r="K29" s="10">
        <v>244785299.04012099</v>
      </c>
      <c r="L29" s="10">
        <v>78498926.913825482</v>
      </c>
      <c r="M29" s="10">
        <v>71973410.81083113</v>
      </c>
      <c r="N29" s="10">
        <v>39777156.132061601</v>
      </c>
      <c r="O29" s="9">
        <f t="shared" si="0"/>
        <v>1266016074.9793901</v>
      </c>
    </row>
    <row r="30" spans="1:15" x14ac:dyDescent="0.3">
      <c r="A30" t="str">
        <f>List!$I$2</f>
        <v>2014-15</v>
      </c>
      <c r="B30" t="s">
        <v>22</v>
      </c>
      <c r="C30" s="10">
        <v>76499840.656491816</v>
      </c>
      <c r="D30" s="10">
        <v>102351499.59808022</v>
      </c>
      <c r="E30" s="10">
        <v>175427844.89347255</v>
      </c>
      <c r="F30" s="10">
        <v>133540661.59972914</v>
      </c>
      <c r="G30" s="10">
        <v>127152979.42001578</v>
      </c>
      <c r="H30" s="10">
        <v>130667244.99549587</v>
      </c>
      <c r="I30" s="10">
        <v>92142655.591474235</v>
      </c>
      <c r="J30" s="10">
        <v>49754063.543404251</v>
      </c>
      <c r="K30" s="10">
        <v>123735620.64890918</v>
      </c>
      <c r="L30" s="10">
        <v>126295569.75612482</v>
      </c>
      <c r="M30" s="10">
        <v>238348737.49137607</v>
      </c>
      <c r="N30" s="10">
        <v>191666835.29177946</v>
      </c>
      <c r="O30" s="9">
        <f t="shared" si="0"/>
        <v>1567583553.4863534</v>
      </c>
    </row>
    <row r="31" spans="1:15" x14ac:dyDescent="0.3">
      <c r="A31" t="str">
        <f>List!$I$2</f>
        <v>2014-15</v>
      </c>
      <c r="B31" t="s">
        <v>55</v>
      </c>
      <c r="C31" s="10">
        <v>86641885.504434943</v>
      </c>
      <c r="D31" s="10">
        <v>41285068.704073593</v>
      </c>
      <c r="E31" s="10">
        <v>19860803.843384508</v>
      </c>
      <c r="F31" s="10">
        <v>15021471.881221978</v>
      </c>
      <c r="G31" s="10">
        <v>38677518.11725156</v>
      </c>
      <c r="H31" s="10">
        <v>73749427.990455911</v>
      </c>
      <c r="I31" s="10">
        <v>47936680.937032841</v>
      </c>
      <c r="J31" s="10">
        <v>4889328.6512299683</v>
      </c>
      <c r="K31" s="10">
        <v>130694823.53215276</v>
      </c>
      <c r="L31" s="10">
        <v>53236705.653960206</v>
      </c>
      <c r="M31" s="10">
        <v>50365548.240508251</v>
      </c>
      <c r="N31" s="10">
        <v>120988491.80336338</v>
      </c>
      <c r="O31" s="9">
        <f t="shared" si="0"/>
        <v>683347754.85906982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5FDB-CFB6-4E3A-AAE0-D5EBDAF60E1A}">
  <dimension ref="A4:O101"/>
  <sheetViews>
    <sheetView showGridLines="0" showRowColHeaders="0" tabSelected="1" topLeftCell="B1" zoomScaleNormal="100" workbookViewId="0">
      <selection activeCell="S11" sqref="S11"/>
    </sheetView>
  </sheetViews>
  <sheetFormatPr defaultRowHeight="14.4" x14ac:dyDescent="0.3"/>
  <cols>
    <col min="1" max="1" width="11.88671875" customWidth="1"/>
    <col min="2" max="2" width="13.109375" customWidth="1"/>
    <col min="3" max="3" width="12.33203125" customWidth="1"/>
    <col min="4" max="4" width="10.88671875" customWidth="1"/>
    <col min="5" max="5" width="12.109375" customWidth="1"/>
    <col min="6" max="6" width="12.44140625" customWidth="1"/>
    <col min="7" max="7" width="12.33203125" customWidth="1"/>
    <col min="8" max="8" width="13.109375" customWidth="1"/>
    <col min="9" max="9" width="14.88671875" customWidth="1"/>
    <col min="10" max="10" width="13.6640625" customWidth="1"/>
    <col min="11" max="11" width="11.5546875" customWidth="1"/>
    <col min="12" max="12" width="10.6640625" customWidth="1"/>
    <col min="13" max="13" width="11.21875" customWidth="1"/>
    <col min="14" max="14" width="11.44140625" customWidth="1"/>
    <col min="15" max="15" width="11.33203125" customWidth="1"/>
    <col min="16" max="16" width="8.33203125" customWidth="1"/>
    <col min="17" max="17" width="10.109375" customWidth="1"/>
    <col min="18" max="18" width="9.44140625" customWidth="1"/>
    <col min="19" max="19" width="10.109375" bestFit="1" customWidth="1"/>
    <col min="20" max="20" width="9.44140625" customWidth="1"/>
  </cols>
  <sheetData>
    <row r="4" spans="1:15" x14ac:dyDescent="0.3">
      <c r="H4" s="1"/>
    </row>
    <row r="5" spans="1:15" x14ac:dyDescent="0.3">
      <c r="A5" s="59"/>
      <c r="B5" s="59"/>
      <c r="C5" s="59"/>
      <c r="D5" s="59"/>
      <c r="E5" s="59"/>
      <c r="F5" s="59"/>
      <c r="G5" s="59"/>
      <c r="H5" s="59"/>
      <c r="I5" s="59"/>
      <c r="J5" s="59"/>
      <c r="K5" s="59"/>
      <c r="L5" s="59"/>
      <c r="M5" s="59"/>
      <c r="N5" s="59"/>
      <c r="O5" s="59"/>
    </row>
    <row r="6" spans="1:15" x14ac:dyDescent="0.3">
      <c r="A6" s="59"/>
      <c r="B6" s="59"/>
      <c r="C6" s="59"/>
      <c r="D6" s="59"/>
      <c r="E6" s="59"/>
      <c r="F6" s="59"/>
      <c r="G6" s="59"/>
      <c r="H6" s="59"/>
      <c r="I6" s="59"/>
      <c r="J6" s="59"/>
      <c r="K6" s="59"/>
      <c r="L6" s="59"/>
      <c r="M6" s="59"/>
      <c r="N6" s="59"/>
      <c r="O6" s="59"/>
    </row>
    <row r="20" spans="1:15" x14ac:dyDescent="0.3">
      <c r="A20" s="61"/>
      <c r="B20" s="61"/>
      <c r="C20" s="61"/>
      <c r="D20" s="61"/>
      <c r="E20" s="61"/>
      <c r="F20" s="61"/>
      <c r="G20" s="61"/>
      <c r="H20" s="61"/>
      <c r="I20" s="61"/>
      <c r="J20" s="61"/>
      <c r="K20" s="61"/>
      <c r="L20" s="61"/>
      <c r="M20" s="61"/>
      <c r="N20" s="61"/>
      <c r="O20" s="61"/>
    </row>
    <row r="21" spans="1:15" x14ac:dyDescent="0.3">
      <c r="A21" s="61"/>
      <c r="B21" s="61"/>
      <c r="C21" s="61"/>
      <c r="D21" s="61"/>
      <c r="E21" s="61"/>
      <c r="F21" s="61"/>
      <c r="G21" s="61"/>
      <c r="H21" s="61"/>
      <c r="I21" s="61"/>
      <c r="J21" s="61"/>
      <c r="K21" s="61"/>
      <c r="L21" s="61"/>
      <c r="M21" s="61"/>
      <c r="N21" s="61"/>
      <c r="O21" s="61"/>
    </row>
    <row r="22" spans="1:15" ht="25.05" customHeight="1" x14ac:dyDescent="0.35">
      <c r="I22" s="57" t="s">
        <v>1809</v>
      </c>
      <c r="J22" s="57" t="s">
        <v>1880</v>
      </c>
      <c r="K22" s="57" t="s">
        <v>0</v>
      </c>
      <c r="L22" s="57" t="s">
        <v>1845</v>
      </c>
      <c r="M22" s="57" t="s">
        <v>1844</v>
      </c>
      <c r="N22" s="57" t="s">
        <v>1843</v>
      </c>
      <c r="O22" s="58" t="s">
        <v>1853</v>
      </c>
    </row>
    <row r="23" spans="1:15" ht="25.05" customHeight="1" x14ac:dyDescent="0.3">
      <c r="I23" s="47" t="str">
        <f>riskByDept!C15</f>
        <v>Cmodies</v>
      </c>
      <c r="K23" s="46">
        <f>riskByDept!E15</f>
        <v>17</v>
      </c>
      <c r="L23" s="46">
        <f>riskByDept!F15</f>
        <v>11</v>
      </c>
      <c r="M23" s="46">
        <f>riskByDept!G15</f>
        <v>11</v>
      </c>
      <c r="N23" s="46">
        <f>riskByDept!H15</f>
        <v>10</v>
      </c>
      <c r="O23" s="46">
        <f>riskByDept!I15</f>
        <v>8</v>
      </c>
    </row>
    <row r="24" spans="1:15" ht="25.05" customHeight="1" x14ac:dyDescent="0.3">
      <c r="I24" s="47" t="str">
        <f>riskByDept!C16</f>
        <v>Corporate</v>
      </c>
      <c r="K24" s="46">
        <f>riskByDept!E16</f>
        <v>17</v>
      </c>
      <c r="L24" s="46">
        <f>riskByDept!F16</f>
        <v>15</v>
      </c>
      <c r="M24" s="46">
        <f>riskByDept!G16</f>
        <v>19</v>
      </c>
      <c r="N24" s="46">
        <f>riskByDept!H16</f>
        <v>10</v>
      </c>
      <c r="O24" s="46">
        <f>riskByDept!I16</f>
        <v>9</v>
      </c>
    </row>
    <row r="25" spans="1:15" ht="25.05" customHeight="1" x14ac:dyDescent="0.3">
      <c r="I25" s="47" t="str">
        <f>riskByDept!C17</f>
        <v>Equity</v>
      </c>
      <c r="K25" s="46">
        <f>riskByDept!E17</f>
        <v>17</v>
      </c>
      <c r="L25" s="46">
        <f>riskByDept!F17</f>
        <v>13</v>
      </c>
      <c r="M25" s="46">
        <f>riskByDept!G17</f>
        <v>20</v>
      </c>
      <c r="N25" s="46">
        <f>riskByDept!H17</f>
        <v>6</v>
      </c>
      <c r="O25" s="46">
        <f>riskByDept!I17</f>
        <v>17</v>
      </c>
    </row>
    <row r="26" spans="1:15" ht="25.05" customHeight="1" x14ac:dyDescent="0.3">
      <c r="I26" s="47" t="str">
        <f>riskByDept!C18</f>
        <v>FOREX</v>
      </c>
      <c r="K26" s="46">
        <f>riskByDept!E18</f>
        <v>11</v>
      </c>
      <c r="L26" s="46">
        <f>riskByDept!F18</f>
        <v>13</v>
      </c>
      <c r="M26" s="46">
        <f>riskByDept!G18</f>
        <v>8</v>
      </c>
      <c r="N26" s="46">
        <f>riskByDept!H18</f>
        <v>9</v>
      </c>
      <c r="O26" s="46">
        <f>riskByDept!I18</f>
        <v>15</v>
      </c>
    </row>
    <row r="27" spans="1:15" ht="25.05" customHeight="1" x14ac:dyDescent="0.3">
      <c r="I27" s="47" t="str">
        <f>riskByDept!C19</f>
        <v>Insurance</v>
      </c>
      <c r="K27" s="46">
        <f>riskByDept!E19</f>
        <v>16</v>
      </c>
      <c r="L27" s="46">
        <f>riskByDept!F19</f>
        <v>12</v>
      </c>
      <c r="M27" s="46">
        <f>riskByDept!G19</f>
        <v>21</v>
      </c>
      <c r="N27" s="46">
        <f>riskByDept!H19</f>
        <v>17</v>
      </c>
      <c r="O27" s="46">
        <f>riskByDept!I19</f>
        <v>18</v>
      </c>
    </row>
    <row r="28" spans="1:15" ht="25.05" customHeight="1" x14ac:dyDescent="0.3">
      <c r="I28" s="47" t="str">
        <f>riskByDept!C20</f>
        <v>Invtment</v>
      </c>
      <c r="K28" s="46">
        <f>riskByDept!E20</f>
        <v>17</v>
      </c>
      <c r="L28" s="46">
        <f>riskByDept!F20</f>
        <v>12</v>
      </c>
      <c r="M28" s="46">
        <f>riskByDept!G20</f>
        <v>14</v>
      </c>
      <c r="N28" s="46">
        <f>riskByDept!H20</f>
        <v>8</v>
      </c>
      <c r="O28" s="46">
        <f>riskByDept!I20</f>
        <v>14</v>
      </c>
    </row>
    <row r="29" spans="1:15" ht="15.6" x14ac:dyDescent="0.3">
      <c r="H29" s="47"/>
      <c r="J29" s="46"/>
      <c r="K29" s="46"/>
      <c r="L29" s="46"/>
      <c r="M29" s="46"/>
      <c r="N29" s="46"/>
    </row>
    <row r="30" spans="1:15" ht="15.6" customHeight="1" x14ac:dyDescent="0.3">
      <c r="A30" s="61"/>
      <c r="B30" s="61"/>
      <c r="C30" s="61"/>
      <c r="D30" s="61"/>
      <c r="E30" s="61"/>
      <c r="F30" s="61"/>
      <c r="G30" s="61"/>
      <c r="H30" s="61"/>
      <c r="I30" s="61"/>
      <c r="J30" s="61"/>
      <c r="K30" s="61"/>
      <c r="L30" s="61"/>
      <c r="M30" s="61"/>
      <c r="N30" s="61"/>
      <c r="O30" s="61"/>
    </row>
    <row r="31" spans="1:15" x14ac:dyDescent="0.3">
      <c r="A31" s="61"/>
      <c r="B31" s="61"/>
      <c r="C31" s="61"/>
      <c r="D31" s="61"/>
      <c r="E31" s="61"/>
      <c r="F31" s="61"/>
      <c r="G31" s="61"/>
      <c r="H31" s="61"/>
      <c r="I31" s="61"/>
      <c r="J31" s="61"/>
      <c r="K31" s="61"/>
      <c r="L31" s="61"/>
      <c r="M31" s="61"/>
      <c r="N31" s="61"/>
      <c r="O31" s="61"/>
    </row>
    <row r="32" spans="1:15" ht="21" x14ac:dyDescent="0.4">
      <c r="C32" s="52" t="s">
        <v>1805</v>
      </c>
      <c r="D32" s="41"/>
      <c r="E32" s="52" t="s">
        <v>33</v>
      </c>
      <c r="F32" s="41"/>
      <c r="G32" s="52" t="s">
        <v>72</v>
      </c>
      <c r="H32" s="41"/>
      <c r="I32" s="52" t="s">
        <v>44</v>
      </c>
      <c r="J32" s="41"/>
      <c r="K32" s="52" t="s">
        <v>86</v>
      </c>
      <c r="L32" s="41"/>
      <c r="M32" s="52" t="s">
        <v>1881</v>
      </c>
    </row>
    <row r="33" spans="1:15" ht="18" x14ac:dyDescent="0.35">
      <c r="B33" s="53" t="s">
        <v>1884</v>
      </c>
      <c r="C33" s="49">
        <f>salesAndVolumeCyVsPy!H11</f>
        <v>501724230.99782014</v>
      </c>
      <c r="D33" s="48" t="str">
        <f>salesAndVolumeCyVsPy!I11</f>
        <v>▲</v>
      </c>
      <c r="E33" s="51">
        <f>salesAndVolumeCyVsPy!J11</f>
        <v>275495714.63176006</v>
      </c>
      <c r="F33" s="48" t="str">
        <f>salesAndVolumeCyVsPy!K11</f>
        <v>▼</v>
      </c>
      <c r="G33" s="51">
        <f>salesAndVolumeCyVsPy!L11</f>
        <v>394804150.08556992</v>
      </c>
      <c r="H33" s="48" t="str">
        <f>salesAndVolumeCyVsPy!M11</f>
        <v>▲</v>
      </c>
      <c r="I33" s="51">
        <f>salesAndVolumeCyVsPy!N11</f>
        <v>338792045.71388006</v>
      </c>
      <c r="J33" s="48" t="str">
        <f>salesAndVolumeCyVsPy!O11</f>
        <v>▲</v>
      </c>
      <c r="K33" s="51">
        <f>salesAndVolumeCyVsPy!P11</f>
        <v>465349480.89587998</v>
      </c>
      <c r="L33" s="48" t="str">
        <f>salesAndVolumeCyVsPy!Q11</f>
        <v>▲</v>
      </c>
      <c r="M33" s="51">
        <f>salesAndVolumeCyVsPy!R11</f>
        <v>438085301.9178499</v>
      </c>
      <c r="N33" s="48" t="str">
        <f>salesAndVolumeCyVsPy!S11</f>
        <v>▲</v>
      </c>
    </row>
    <row r="34" spans="1:15" ht="18" x14ac:dyDescent="0.35">
      <c r="B34" s="53" t="s">
        <v>1879</v>
      </c>
      <c r="C34" s="54">
        <f>salesAndVolumeCyVsPy!H12</f>
        <v>247551345.07659993</v>
      </c>
      <c r="E34" s="54">
        <f>salesAndVolumeCyVsPy!J12</f>
        <v>295254114.35078001</v>
      </c>
      <c r="G34" s="54">
        <f>salesAndVolumeCyVsPy!L12</f>
        <v>206717743.08746001</v>
      </c>
      <c r="I34" s="54">
        <f>salesAndVolumeCyVsPy!N12</f>
        <v>269187732.05313998</v>
      </c>
      <c r="K34" s="54">
        <f>salesAndVolumeCyVsPy!P12</f>
        <v>443398268.67899984</v>
      </c>
      <c r="M34" s="54">
        <f>salesAndVolumeCyVsPy!R12</f>
        <v>277331129.50044</v>
      </c>
    </row>
    <row r="35" spans="1:15" ht="18" x14ac:dyDescent="0.35">
      <c r="B35" s="53" t="s">
        <v>1880</v>
      </c>
    </row>
    <row r="36" spans="1:15" ht="18" x14ac:dyDescent="0.35">
      <c r="B36" s="53" t="s">
        <v>1885</v>
      </c>
      <c r="C36" s="50">
        <f>salesAndVolumeCyVsPy!H14</f>
        <v>3834000</v>
      </c>
      <c r="D36" s="48" t="str">
        <f>salesAndVolumeCyVsPy!I14</f>
        <v>▼</v>
      </c>
      <c r="E36" s="50">
        <f>salesAndVolumeCyVsPy!J14</f>
        <v>3426000</v>
      </c>
      <c r="F36" s="48" t="str">
        <f>salesAndVolumeCyVsPy!K14</f>
        <v>▲</v>
      </c>
      <c r="G36" s="50">
        <f>salesAndVolumeCyVsPy!L14</f>
        <v>3463500</v>
      </c>
      <c r="H36" s="48" t="str">
        <f>salesAndVolumeCyVsPy!M14</f>
        <v>▲</v>
      </c>
      <c r="I36" s="50">
        <f>salesAndVolumeCyVsPy!N14</f>
        <v>3510000</v>
      </c>
      <c r="J36" s="48" t="str">
        <f>salesAndVolumeCyVsPy!O14</f>
        <v>▼</v>
      </c>
      <c r="K36" s="50">
        <f>salesAndVolumeCyVsPy!P14</f>
        <v>4650000</v>
      </c>
      <c r="L36" s="48" t="str">
        <f>salesAndVolumeCyVsPy!Q14</f>
        <v>▼</v>
      </c>
      <c r="M36" s="50">
        <f>salesAndVolumeCyVsPy!R14</f>
        <v>2988000</v>
      </c>
      <c r="N36" s="48" t="str">
        <f>salesAndVolumeCyVsPy!S14</f>
        <v>▼</v>
      </c>
    </row>
    <row r="37" spans="1:15" ht="18" x14ac:dyDescent="0.35">
      <c r="B37" s="53" t="s">
        <v>1886</v>
      </c>
      <c r="C37" s="55">
        <f>salesAndVolumeCyVsPy!H15</f>
        <v>4071000</v>
      </c>
      <c r="E37" s="55">
        <f>salesAndVolumeCyVsPy!J15</f>
        <v>3087000</v>
      </c>
      <c r="G37" s="55">
        <f>salesAndVolumeCyVsPy!L15</f>
        <v>2631000</v>
      </c>
      <c r="I37" s="55">
        <f>salesAndVolumeCyVsPy!N15</f>
        <v>4741500</v>
      </c>
      <c r="K37" s="55">
        <f>salesAndVolumeCyVsPy!P15</f>
        <v>4773000</v>
      </c>
      <c r="M37" s="55">
        <f>salesAndVolumeCyVsPy!R15</f>
        <v>3622500</v>
      </c>
    </row>
    <row r="38" spans="1:15" ht="18" x14ac:dyDescent="0.35">
      <c r="B38" s="53" t="s">
        <v>1880</v>
      </c>
    </row>
    <row r="39" spans="1:15" x14ac:dyDescent="0.3">
      <c r="A39" s="61"/>
      <c r="B39" s="61"/>
      <c r="C39" s="61"/>
      <c r="D39" s="61"/>
      <c r="E39" s="61"/>
      <c r="F39" s="61"/>
      <c r="G39" s="61"/>
      <c r="H39" s="61"/>
      <c r="I39" s="61"/>
      <c r="J39" s="61"/>
      <c r="K39" s="61"/>
      <c r="L39" s="61"/>
      <c r="M39" s="61"/>
      <c r="N39" s="61"/>
      <c r="O39" s="61"/>
    </row>
    <row r="40" spans="1:15" x14ac:dyDescent="0.3">
      <c r="A40" s="61"/>
      <c r="B40" s="61"/>
      <c r="C40" s="61"/>
      <c r="D40" s="61"/>
      <c r="E40" s="61"/>
      <c r="F40" s="61"/>
      <c r="G40" s="61"/>
      <c r="H40" s="61"/>
      <c r="I40" s="61"/>
      <c r="J40" s="61"/>
      <c r="K40" s="61"/>
      <c r="L40" s="61"/>
      <c r="M40" s="61"/>
      <c r="N40" s="61"/>
      <c r="O40" s="61"/>
    </row>
    <row r="51" spans="1:15" x14ac:dyDescent="0.3">
      <c r="A51" s="61"/>
      <c r="B51" s="61"/>
      <c r="C51" s="61"/>
      <c r="D51" s="61"/>
      <c r="E51" s="61"/>
      <c r="F51" s="61"/>
      <c r="G51" s="61"/>
      <c r="H51" s="61"/>
      <c r="I51" s="61"/>
      <c r="J51" s="61"/>
      <c r="K51" s="61"/>
      <c r="L51" s="61"/>
      <c r="M51" s="61"/>
      <c r="N51" s="61"/>
      <c r="O51" s="61"/>
    </row>
    <row r="52" spans="1:15" x14ac:dyDescent="0.3">
      <c r="A52" s="61"/>
      <c r="B52" s="61"/>
      <c r="C52" s="61"/>
      <c r="D52" s="61"/>
      <c r="E52" s="61"/>
      <c r="F52" s="61"/>
      <c r="G52" s="61"/>
      <c r="H52" s="61"/>
      <c r="I52" s="61"/>
      <c r="J52" s="61"/>
      <c r="K52" s="61"/>
      <c r="L52" s="61"/>
      <c r="M52" s="61"/>
      <c r="N52" s="61"/>
      <c r="O52" s="61"/>
    </row>
    <row r="69" spans="1:15" x14ac:dyDescent="0.3">
      <c r="A69" s="61"/>
      <c r="B69" s="61"/>
      <c r="C69" s="61"/>
      <c r="D69" s="61"/>
      <c r="E69" s="61"/>
      <c r="F69" s="61"/>
      <c r="G69" s="61"/>
      <c r="H69" s="61"/>
      <c r="I69" s="61"/>
      <c r="J69" s="61"/>
      <c r="K69" s="61"/>
      <c r="L69" s="61"/>
      <c r="M69" s="61"/>
      <c r="N69" s="61"/>
      <c r="O69" s="61"/>
    </row>
    <row r="70" spans="1:15" x14ac:dyDescent="0.3">
      <c r="A70" s="61"/>
      <c r="B70" s="61"/>
      <c r="C70" s="61"/>
      <c r="D70" s="61"/>
      <c r="E70" s="61"/>
      <c r="F70" s="61"/>
      <c r="G70" s="61"/>
      <c r="H70" s="61"/>
      <c r="I70" s="61"/>
      <c r="J70" s="61"/>
      <c r="K70" s="61"/>
      <c r="L70" s="61"/>
      <c r="M70" s="61"/>
      <c r="N70" s="61"/>
      <c r="O70" s="61"/>
    </row>
    <row r="75" spans="1:15" ht="15" customHeight="1" x14ac:dyDescent="0.3"/>
    <row r="81" spans="1:15" x14ac:dyDescent="0.3">
      <c r="B81" s="37"/>
    </row>
    <row r="82" spans="1:15" x14ac:dyDescent="0.3">
      <c r="A82" s="61"/>
      <c r="B82" s="61"/>
      <c r="C82" s="61"/>
      <c r="D82" s="61"/>
      <c r="E82" s="61"/>
      <c r="F82" s="61"/>
      <c r="G82" s="61"/>
      <c r="H82" s="61"/>
      <c r="I82" s="61"/>
      <c r="J82" s="61"/>
      <c r="K82" s="61"/>
      <c r="L82" s="61"/>
      <c r="M82" s="61"/>
      <c r="N82" s="61"/>
      <c r="O82" s="61"/>
    </row>
    <row r="83" spans="1:15" ht="16.8" customHeight="1" x14ac:dyDescent="0.3">
      <c r="A83" s="61"/>
      <c r="B83" s="61"/>
      <c r="C83" s="61"/>
      <c r="D83" s="61"/>
      <c r="E83" s="61"/>
      <c r="F83" s="61"/>
      <c r="G83" s="61"/>
      <c r="H83" s="61"/>
      <c r="I83" s="61"/>
      <c r="J83" s="61"/>
      <c r="K83" s="61"/>
      <c r="L83" s="61"/>
      <c r="M83" s="61"/>
      <c r="N83" s="61"/>
      <c r="O83" s="61"/>
    </row>
    <row r="89" spans="1:15" ht="18" x14ac:dyDescent="0.35">
      <c r="E89" s="62" t="str">
        <f>tier!O15</f>
        <v>PREVIOUS YEAR</v>
      </c>
      <c r="F89" s="62"/>
      <c r="G89" s="45"/>
    </row>
    <row r="90" spans="1:15" ht="18" x14ac:dyDescent="0.35">
      <c r="E90" s="62" t="str">
        <f>tier!O16</f>
        <v>TIER 1 PY 37%</v>
      </c>
      <c r="F90" s="62"/>
      <c r="G90" s="56" t="str">
        <f>tier!P16</f>
        <v>▲</v>
      </c>
    </row>
    <row r="91" spans="1:15" ht="18" x14ac:dyDescent="0.35">
      <c r="E91" s="62" t="str">
        <f>tier!O17</f>
        <v>TIER 2 PY 19%</v>
      </c>
      <c r="F91" s="62"/>
      <c r="G91" s="56" t="str">
        <f>tier!P17</f>
        <v>▼</v>
      </c>
    </row>
    <row r="92" spans="1:15" ht="18" x14ac:dyDescent="0.35">
      <c r="E92" s="62" t="str">
        <f>tier!O18</f>
        <v>TIER 3 PY 44%</v>
      </c>
      <c r="F92" s="62"/>
      <c r="G92" s="56" t="str">
        <f>tier!P18</f>
        <v>▼</v>
      </c>
    </row>
    <row r="100" spans="1:15" x14ac:dyDescent="0.3">
      <c r="A100" s="61"/>
      <c r="B100" s="61"/>
      <c r="C100" s="61"/>
      <c r="D100" s="61"/>
      <c r="E100" s="61"/>
      <c r="F100" s="61"/>
      <c r="G100" s="61"/>
      <c r="H100" s="61"/>
      <c r="I100" s="61"/>
      <c r="J100" s="61"/>
      <c r="K100" s="61"/>
      <c r="L100" s="61"/>
      <c r="M100" s="61"/>
      <c r="N100" s="61"/>
      <c r="O100" s="61"/>
    </row>
    <row r="101" spans="1:15" x14ac:dyDescent="0.3">
      <c r="A101" s="61"/>
      <c r="B101" s="61"/>
      <c r="C101" s="61"/>
      <c r="D101" s="61"/>
      <c r="E101" s="61"/>
      <c r="F101" s="61"/>
      <c r="G101" s="61"/>
      <c r="H101" s="61"/>
      <c r="I101" s="61"/>
      <c r="J101" s="61"/>
      <c r="K101" s="61"/>
      <c r="L101" s="61"/>
      <c r="M101" s="61"/>
      <c r="N101" s="61"/>
      <c r="O101" s="61"/>
    </row>
  </sheetData>
  <mergeCells count="12">
    <mergeCell ref="A69:O70"/>
    <mergeCell ref="A82:O83"/>
    <mergeCell ref="A100:O101"/>
    <mergeCell ref="E89:F89"/>
    <mergeCell ref="E90:F90"/>
    <mergeCell ref="E91:F91"/>
    <mergeCell ref="E92:F92"/>
    <mergeCell ref="I20:O21"/>
    <mergeCell ref="A20:H21"/>
    <mergeCell ref="A30:O31"/>
    <mergeCell ref="A39:O40"/>
    <mergeCell ref="A51:O52"/>
  </mergeCells>
  <conditionalFormatting sqref="D33">
    <cfRule type="expression" dxfId="117" priority="16">
      <formula>C33&lt;C34</formula>
    </cfRule>
    <cfRule type="expression" dxfId="116" priority="17">
      <formula>C33&gt;C34</formula>
    </cfRule>
  </conditionalFormatting>
  <conditionalFormatting sqref="F33">
    <cfRule type="expression" dxfId="115" priority="15">
      <formula>E33&gt;E34</formula>
    </cfRule>
  </conditionalFormatting>
  <conditionalFormatting sqref="H33">
    <cfRule type="expression" dxfId="114" priority="14">
      <formula>G33&gt;G34</formula>
    </cfRule>
  </conditionalFormatting>
  <conditionalFormatting sqref="J33">
    <cfRule type="expression" dxfId="113" priority="13">
      <formula>I33&gt;I34</formula>
    </cfRule>
  </conditionalFormatting>
  <conditionalFormatting sqref="L33">
    <cfRule type="expression" dxfId="112" priority="12">
      <formula>K33&gt;K34</formula>
    </cfRule>
  </conditionalFormatting>
  <conditionalFormatting sqref="N33">
    <cfRule type="expression" dxfId="111" priority="11">
      <formula>M33&gt;M34</formula>
    </cfRule>
  </conditionalFormatting>
  <conditionalFormatting sqref="D36">
    <cfRule type="expression" dxfId="110" priority="10">
      <formula>C36&gt;C37</formula>
    </cfRule>
  </conditionalFormatting>
  <conditionalFormatting sqref="F36">
    <cfRule type="expression" dxfId="109" priority="9">
      <formula>E36&gt;E37</formula>
    </cfRule>
  </conditionalFormatting>
  <conditionalFormatting sqref="H36">
    <cfRule type="expression" dxfId="108" priority="8">
      <formula>G36&gt;G37</formula>
    </cfRule>
  </conditionalFormatting>
  <conditionalFormatting sqref="J36">
    <cfRule type="expression" dxfId="107" priority="7">
      <formula>I36&gt;I37</formula>
    </cfRule>
  </conditionalFormatting>
  <conditionalFormatting sqref="L36">
    <cfRule type="expression" dxfId="106" priority="6">
      <formula>K36&gt;K37</formula>
    </cfRule>
  </conditionalFormatting>
  <conditionalFormatting sqref="N36">
    <cfRule type="expression" dxfId="105" priority="5">
      <formula>M36&gt;M37</formula>
    </cfRule>
  </conditionalFormatting>
  <conditionalFormatting sqref="L23:L28 K29">
    <cfRule type="colorScale" priority="36">
      <colorScale>
        <cfvo type="min"/>
        <cfvo type="percentile" val="50"/>
        <cfvo type="max"/>
        <color theme="0" tint="-0.14999847407452621"/>
        <color theme="7" tint="0.39997558519241921"/>
        <color theme="7" tint="-0.249977111117893"/>
      </colorScale>
    </cfRule>
  </conditionalFormatting>
  <conditionalFormatting sqref="M23:M28 L29">
    <cfRule type="colorScale" priority="39">
      <colorScale>
        <cfvo type="min"/>
        <cfvo type="percentile" val="50"/>
        <cfvo type="max"/>
        <color theme="0" tint="-0.14999847407452621"/>
        <color theme="7" tint="0.39997558519241921"/>
        <color theme="7" tint="-0.249977111117893"/>
      </colorScale>
    </cfRule>
  </conditionalFormatting>
  <conditionalFormatting sqref="N23:N28 M29">
    <cfRule type="colorScale" priority="42">
      <colorScale>
        <cfvo type="min"/>
        <cfvo type="percentile" val="50"/>
        <cfvo type="max"/>
        <color theme="0" tint="-0.14999847407452621"/>
        <color theme="7" tint="0.39997558519241921"/>
        <color theme="7" tint="-0.249977111117893"/>
      </colorScale>
    </cfRule>
  </conditionalFormatting>
  <conditionalFormatting sqref="O23:O28 N29">
    <cfRule type="colorScale" priority="45">
      <colorScale>
        <cfvo type="min"/>
        <cfvo type="percentile" val="50"/>
        <cfvo type="max"/>
        <color theme="0" tint="-0.14999847407452621"/>
        <color theme="7" tint="0.39997558519241921"/>
        <color theme="7" tint="-0.249977111117893"/>
      </colorScale>
    </cfRule>
  </conditionalFormatting>
  <conditionalFormatting sqref="K23:K28 J29">
    <cfRule type="colorScale" priority="48">
      <colorScale>
        <cfvo type="min"/>
        <cfvo type="percentile" val="50"/>
        <cfvo type="max"/>
        <color theme="5" tint="0.39997558519241921"/>
        <color theme="0"/>
        <color rgb="FF92D050"/>
      </colorScale>
    </cfRule>
  </conditionalFormatting>
  <conditionalFormatting sqref="K23:K28">
    <cfRule type="colorScale" priority="1">
      <colorScale>
        <cfvo type="min"/>
        <cfvo type="percentile" val="50"/>
        <cfvo type="max"/>
        <color theme="0" tint="-0.14999847407452621"/>
        <color theme="7" tint="0.39997558519241921"/>
        <color theme="7" tint="-0.249977111117893"/>
      </colorScale>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 id="{745CF099-3121-4BB0-8524-B79341806B2E}">
            <xm:f>tier!D9&gt;=tier!D5</xm:f>
            <x14:dxf>
              <font>
                <color rgb="FF00B050"/>
              </font>
            </x14:dxf>
          </x14:cfRule>
          <xm:sqref>G90:G92</xm:sqref>
        </x14:conditionalFormatting>
      </x14:conditionalFormattings>
    </ext>
    <ext xmlns:x14="http://schemas.microsoft.com/office/spreadsheetml/2009/9/main" uri="{05C60535-1F16-4fd2-B633-F4F36F0B64E0}">
      <x14:sparklineGroups xmlns:xm="http://schemas.microsoft.com/office/excel/2006/main">
        <x14:sparklineGroup displayEmptyCellsAs="gap" xr2:uid="{78539E98-3513-4BAC-B0B3-522427E0BC76}">
          <x14:colorSeries rgb="FF376092"/>
          <x14:colorNegative rgb="FFD00000"/>
          <x14:colorAxis rgb="FF000000"/>
          <x14:colorMarkers rgb="FFD00000"/>
          <x14:colorFirst rgb="FFD00000"/>
          <x14:colorLast rgb="FFD00000"/>
          <x14:colorHigh rgb="FFD00000"/>
          <x14:colorLow rgb="FFD00000"/>
          <x14:sparklines>
            <x14:sparkline>
              <xm:f>salesAndVolumeCyVsPy!E115:P115</xm:f>
              <xm:sqref>M38</xm:sqref>
            </x14:sparkline>
          </x14:sparklines>
        </x14:sparklineGroup>
        <x14:sparklineGroup displayEmptyCellsAs="gap" xr2:uid="{7C7B9951-54B2-448C-A12D-FFA621F872ED}">
          <x14:colorSeries rgb="FF376092"/>
          <x14:colorNegative rgb="FFD00000"/>
          <x14:colorAxis rgb="FF000000"/>
          <x14:colorMarkers rgb="FFD00000"/>
          <x14:colorFirst rgb="FFD00000"/>
          <x14:colorLast rgb="FFD00000"/>
          <x14:colorHigh rgb="FFD00000"/>
          <x14:colorLow rgb="FFD00000"/>
          <x14:sparklines>
            <x14:sparkline>
              <xm:f>salesAndVolumeCyVsPy!E97:P97</xm:f>
              <xm:sqref>K38</xm:sqref>
            </x14:sparkline>
          </x14:sparklines>
        </x14:sparklineGroup>
        <x14:sparklineGroup displayEmptyCellsAs="gap" xr2:uid="{8D43861D-95A6-4CA7-B078-071AEA546061}">
          <x14:colorSeries rgb="FF376092"/>
          <x14:colorNegative rgb="FFD00000"/>
          <x14:colorAxis rgb="FF000000"/>
          <x14:colorMarkers rgb="FFD00000"/>
          <x14:colorFirst rgb="FFD00000"/>
          <x14:colorLast rgb="FFD00000"/>
          <x14:colorHigh rgb="FFD00000"/>
          <x14:colorLow rgb="FFD00000"/>
          <x14:sparklines>
            <x14:sparkline>
              <xm:f>salesAndVolumeCyVsPy!E79:P79</xm:f>
              <xm:sqref>I38</xm:sqref>
            </x14:sparkline>
          </x14:sparklines>
        </x14:sparklineGroup>
        <x14:sparklineGroup displayEmptyCellsAs="gap" xr2:uid="{396E3ED1-C3A2-4F8C-A92F-F705367474D9}">
          <x14:colorSeries rgb="FF376092"/>
          <x14:colorNegative rgb="FFD00000"/>
          <x14:colorAxis rgb="FF000000"/>
          <x14:colorMarkers rgb="FFD00000"/>
          <x14:colorFirst rgb="FFD00000"/>
          <x14:colorLast rgb="FFD00000"/>
          <x14:colorHigh rgb="FFD00000"/>
          <x14:colorLow rgb="FFD00000"/>
          <x14:sparklines>
            <x14:sparkline>
              <xm:f>salesAndVolumeCyVsPy!E61:P61</xm:f>
              <xm:sqref>G38</xm:sqref>
            </x14:sparkline>
          </x14:sparklines>
        </x14:sparklineGroup>
        <x14:sparklineGroup displayEmptyCellsAs="gap" xr2:uid="{1CDF6863-DF46-47D2-89E7-CC68B049002B}">
          <x14:colorSeries rgb="FF376092"/>
          <x14:colorNegative rgb="FFD00000"/>
          <x14:colorAxis rgb="FF000000"/>
          <x14:colorMarkers rgb="FFD00000"/>
          <x14:colorFirst rgb="FFD00000"/>
          <x14:colorLast rgb="FFD00000"/>
          <x14:colorHigh rgb="FFD00000"/>
          <x14:colorLow rgb="FFD00000"/>
          <x14:sparklines>
            <x14:sparkline>
              <xm:f>salesAndVolumeCyVsPy!E43:P43</xm:f>
              <xm:sqref>E38</xm:sqref>
            </x14:sparkline>
          </x14:sparklines>
        </x14:sparklineGroup>
        <x14:sparklineGroup displayEmptyCellsAs="gap" xr2:uid="{73472EA0-AECF-40CB-AAD3-401FF5CDC393}">
          <x14:colorSeries rgb="FF376092"/>
          <x14:colorNegative rgb="FFD00000"/>
          <x14:colorAxis rgb="FF000000"/>
          <x14:colorMarkers rgb="FFD00000"/>
          <x14:colorFirst rgb="FFD00000"/>
          <x14:colorLast rgb="FFD00000"/>
          <x14:colorHigh rgb="FFD00000"/>
          <x14:colorLow rgb="FFD00000"/>
          <x14:sparklines>
            <x14:sparkline>
              <xm:f>salesAndVolumeCyVsPy!E41:P41</xm:f>
              <xm:sqref>E35</xm:sqref>
            </x14:sparkline>
          </x14:sparklines>
        </x14:sparklineGroup>
        <x14:sparklineGroup displayEmptyCellsAs="gap" xr2:uid="{A7B773E7-B02B-4A3E-8DF8-0A457A38D0DF}">
          <x14:colorSeries rgb="FF376092"/>
          <x14:colorNegative rgb="FFD00000"/>
          <x14:colorAxis rgb="FF000000"/>
          <x14:colorMarkers rgb="FFD00000"/>
          <x14:colorFirst rgb="FFD00000"/>
          <x14:colorLast rgb="FFD00000"/>
          <x14:colorHigh rgb="FFD00000"/>
          <x14:colorLow rgb="FFD00000"/>
          <x14:sparklines>
            <x14:sparkline>
              <xm:f>salesAndVolumeCyVsPy!E25:P25</xm:f>
              <xm:sqref>C38</xm:sqref>
            </x14:sparkline>
          </x14:sparklines>
        </x14:sparklineGroup>
        <x14:sparklineGroup displayEmptyCellsAs="gap" xr2:uid="{E267DA4C-6626-4C8F-A857-84620BEF3FEC}">
          <x14:colorSeries rgb="FF376092"/>
          <x14:colorNegative rgb="FFD00000"/>
          <x14:colorAxis rgb="FF000000"/>
          <x14:colorMarkers rgb="FFD00000"/>
          <x14:colorFirst rgb="FFD00000"/>
          <x14:colorLast rgb="FFD00000"/>
          <x14:colorHigh rgb="FFD00000"/>
          <x14:colorLow rgb="FFD00000"/>
          <x14:sparklines>
            <x14:sparkline>
              <xm:f>salesAndVolumeCyVsPy!E23:P23</xm:f>
              <xm:sqref>C35</xm:sqref>
            </x14:sparkline>
          </x14:sparklines>
        </x14:sparklineGroup>
        <x14:sparklineGroup displayEmptyCellsAs="gap" xr2:uid="{99BF8B4F-3FA1-47AA-942E-2F58B1118D82}">
          <x14:colorSeries rgb="FF376092"/>
          <x14:colorNegative rgb="FFD00000"/>
          <x14:colorAxis rgb="FF000000"/>
          <x14:colorMarkers rgb="FFD00000"/>
          <x14:colorFirst rgb="FFD00000"/>
          <x14:colorLast rgb="FFD00000"/>
          <x14:colorHigh rgb="FFD00000"/>
          <x14:colorLow rgb="FFD00000"/>
          <x14:sparklines>
            <x14:sparkline>
              <xm:f>DASHBOARD!F87:Q87</xm:f>
              <xm:sqref>S4</xm:sqref>
            </x14:sparkline>
          </x14:sparklines>
        </x14:sparklineGroup>
        <x14:sparklineGroup displayEmptyCellsAs="gap" xr2:uid="{29A311BA-F445-4EF1-9821-C4493C131DDC}">
          <x14:colorSeries rgb="FF376092"/>
          <x14:colorNegative rgb="FFD00000"/>
          <x14:colorAxis rgb="FF000000"/>
          <x14:colorMarkers rgb="FFD00000"/>
          <x14:colorFirst rgb="FFD00000"/>
          <x14:colorLast rgb="FFD00000"/>
          <x14:colorHigh rgb="FFD00000"/>
          <x14:colorLow rgb="FFD00000"/>
          <x14:sparklines>
            <x14:sparkline>
              <xm:f>DASHBOARD!F74:Q74</xm:f>
              <xm:sqref>Q4</xm:sqref>
            </x14:sparkline>
          </x14:sparklines>
        </x14:sparklineGroup>
        <x14:sparklineGroup displayEmptyCellsAs="gap" xr2:uid="{CE3B7494-B16B-429D-A7B3-10F0DBABE6C5}">
          <x14:colorSeries rgb="FF376092"/>
          <x14:colorNegative rgb="FFD00000"/>
          <x14:colorAxis rgb="FF000000"/>
          <x14:colorMarkers rgb="FFD00000"/>
          <x14:colorFirst rgb="FFD00000"/>
          <x14:colorLast rgb="FFD00000"/>
          <x14:colorHigh rgb="FFD00000"/>
          <x14:colorLow rgb="FFD00000"/>
          <x14:sparklines>
            <x14:sparkline>
              <xm:f>DASHBOARD!F61:Q61</xm:f>
              <xm:sqref>O4</xm:sqref>
            </x14:sparkline>
          </x14:sparklines>
        </x14:sparklineGroup>
        <x14:sparklineGroup type="column" displayEmptyCellsAs="gap" xr2:uid="{89E48F71-DC71-4CE1-BEB9-3949D9E7D8D7}">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riskByDept!C4:G4</xm:f>
              <xm:sqref>J23</xm:sqref>
            </x14:sparkline>
          </x14:sparklines>
        </x14:sparklineGroup>
        <x14:sparklineGroup displayEmptyCellsAs="gap" xr2:uid="{BA679B2A-57CE-4166-B4B5-3F330639B3F5}">
          <x14:colorSeries rgb="FF376092"/>
          <x14:colorNegative rgb="FFD00000"/>
          <x14:colorAxis rgb="FF000000"/>
          <x14:colorMarkers rgb="FFD00000"/>
          <x14:colorFirst rgb="FFD00000"/>
          <x14:colorLast rgb="FFD00000"/>
          <x14:colorHigh rgb="FFD00000"/>
          <x14:colorLow rgb="FFD00000"/>
          <x14:sparklines>
            <x14:sparkline>
              <xm:f>DASHBOARD!F46:Q46</xm:f>
              <xm:sqref>M4</xm:sqref>
            </x14:sparkline>
          </x14:sparklines>
        </x14:sparklineGroup>
        <x14:sparklineGroup displayEmptyCellsAs="gap" xr2:uid="{E5D51144-22F9-4477-A5CA-F63DFA8DBE59}">
          <x14:colorSeries rgb="FF376092"/>
          <x14:colorNegative rgb="FFD00000"/>
          <x14:colorAxis rgb="FF000000"/>
          <x14:colorMarkers rgb="FFD00000"/>
          <x14:colorFirst rgb="FFD00000"/>
          <x14:colorLast rgb="FFD00000"/>
          <x14:colorHigh rgb="FFD00000"/>
          <x14:colorLow rgb="FFD00000"/>
          <x14:sparklines>
            <x14:sparkline>
              <xm:f>salesAndVolumeCyVsPy!E59:P59</xm:f>
              <xm:sqref>G35</xm:sqref>
            </x14:sparkline>
          </x14:sparklines>
        </x14:sparklineGroup>
        <x14:sparklineGroup displayEmptyCellsAs="gap" xr2:uid="{C97AC9CC-2D38-4940-9189-B27D4DA11FA0}">
          <x14:colorSeries rgb="FF376092"/>
          <x14:colorNegative rgb="FFD00000"/>
          <x14:colorAxis rgb="FF000000"/>
          <x14:colorMarkers rgb="FFD00000"/>
          <x14:colorFirst rgb="FFD00000"/>
          <x14:colorLast rgb="FFD00000"/>
          <x14:colorHigh rgb="FFD00000"/>
          <x14:colorLow rgb="FFD00000"/>
          <x14:sparklines>
            <x14:sparkline>
              <xm:f>salesAndVolumeCyVsPy!E77:P77</xm:f>
              <xm:sqref>I35</xm:sqref>
            </x14:sparkline>
          </x14:sparklines>
        </x14:sparklineGroup>
        <x14:sparklineGroup displayEmptyCellsAs="gap" xr2:uid="{2825AD7D-DF4F-4B6C-9AA4-4A83ED17802B}">
          <x14:colorSeries rgb="FF376092"/>
          <x14:colorNegative rgb="FFD00000"/>
          <x14:colorAxis rgb="FF000000"/>
          <x14:colorMarkers rgb="FFD00000"/>
          <x14:colorFirst rgb="FFD00000"/>
          <x14:colorLast rgb="FFD00000"/>
          <x14:colorHigh rgb="FFD00000"/>
          <x14:colorLow rgb="FFD00000"/>
          <x14:sparklines>
            <x14:sparkline>
              <xm:f>salesAndVolumeCyVsPy!E95:P95</xm:f>
              <xm:sqref>K35</xm:sqref>
            </x14:sparkline>
          </x14:sparklines>
        </x14:sparklineGroup>
        <x14:sparklineGroup type="column" displayEmptyCellsAs="gap" xr2:uid="{EA7A2430-395E-4775-8BD7-6F2F3CBCEB33}">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riskByDept!C5:G5</xm:f>
              <xm:sqref>J24</xm:sqref>
            </x14:sparkline>
          </x14:sparklines>
        </x14:sparklineGroup>
        <x14:sparklineGroup displayEmptyCellsAs="gap" xr2:uid="{6E236C46-5CD4-4886-B48E-0B11FBA35EAA}">
          <x14:colorSeries rgb="FF376092"/>
          <x14:colorNegative rgb="FFD00000"/>
          <x14:colorAxis rgb="FF000000"/>
          <x14:colorMarkers rgb="FFD00000"/>
          <x14:colorFirst rgb="FFD00000"/>
          <x14:colorLast rgb="FFD00000"/>
          <x14:colorHigh rgb="FFD00000"/>
          <x14:colorLow rgb="FFD00000"/>
          <x14:sparklines>
            <x14:sparkline>
              <xm:f>salesAndVolumeCyVsPy!E113:P113</xm:f>
              <xm:sqref>M35</xm:sqref>
            </x14:sparkline>
          </x14:sparklines>
        </x14:sparklineGroup>
        <x14:sparklineGroup type="column" displayEmptyCellsAs="gap" xr2:uid="{F186E6B8-A653-4227-A985-AB251C258300}">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riskByDept!C6:G6</xm:f>
              <xm:sqref>J25</xm:sqref>
            </x14:sparkline>
          </x14:sparklines>
        </x14:sparklineGroup>
        <x14:sparklineGroup type="column" displayEmptyCellsAs="gap" xr2:uid="{6E60C878-F442-4870-875C-F1755B93A87C}">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riskByDept!C7:G7</xm:f>
              <xm:sqref>J26</xm:sqref>
            </x14:sparkline>
          </x14:sparklines>
        </x14:sparklineGroup>
        <x14:sparklineGroup type="column" displayEmptyCellsAs="gap" xr2:uid="{A4575733-DA5C-4424-B932-E736CA2F7805}">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riskByDept!C8:G8</xm:f>
              <xm:sqref>J27</xm:sqref>
            </x14:sparkline>
          </x14:sparklines>
        </x14:sparklineGroup>
        <x14:sparklineGroup type="column" displayEmptyCellsAs="gap" xr2:uid="{E1FF40A0-F4C5-433A-BD2C-56ED72D135D0}">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riskByDept!C9:G9</xm:f>
              <xm:sqref>J28</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sheetPr>
  <dimension ref="A1:O2596"/>
  <sheetViews>
    <sheetView workbookViewId="0">
      <selection activeCell="M11" sqref="M11"/>
    </sheetView>
  </sheetViews>
  <sheetFormatPr defaultRowHeight="14.4" x14ac:dyDescent="0.3"/>
  <cols>
    <col min="2" max="2" width="8.6640625" customWidth="1"/>
    <col min="3" max="3" width="11.6640625" customWidth="1"/>
    <col min="4" max="4" width="6.77734375" customWidth="1"/>
    <col min="5" max="5" width="13.6640625" customWidth="1"/>
    <col min="6" max="6" width="14.77734375" customWidth="1"/>
    <col min="7" max="7" width="12.109375" customWidth="1"/>
    <col min="8" max="8" width="13.88671875" customWidth="1"/>
    <col min="9" max="9" width="11.33203125" bestFit="1" customWidth="1"/>
    <col min="10" max="10" width="9.88671875" bestFit="1" customWidth="1"/>
    <col min="11" max="11" width="10.88671875" customWidth="1"/>
    <col min="12" max="12" width="11.5546875" bestFit="1" customWidth="1"/>
    <col min="13" max="13" width="11.6640625" customWidth="1"/>
    <col min="14" max="14" width="10.88671875" customWidth="1"/>
    <col min="15" max="15" width="13.88671875" bestFit="1" customWidth="1"/>
  </cols>
  <sheetData>
    <row r="1" spans="1:15" x14ac:dyDescent="0.3">
      <c r="A1" s="25" t="s">
        <v>5</v>
      </c>
      <c r="B1" s="25" t="s">
        <v>6</v>
      </c>
      <c r="C1" s="25" t="s">
        <v>7</v>
      </c>
      <c r="D1" s="25" t="s">
        <v>1815</v>
      </c>
      <c r="E1" s="25" t="s">
        <v>8</v>
      </c>
      <c r="F1" s="25" t="s">
        <v>9</v>
      </c>
      <c r="G1" s="25" t="s">
        <v>10</v>
      </c>
      <c r="H1" s="25" t="s">
        <v>11</v>
      </c>
      <c r="I1" s="25" t="s">
        <v>12</v>
      </c>
      <c r="J1" s="25" t="s">
        <v>13</v>
      </c>
      <c r="K1" s="25" t="s">
        <v>14</v>
      </c>
      <c r="L1" s="25" t="s">
        <v>15</v>
      </c>
      <c r="M1" s="25" t="s">
        <v>1842</v>
      </c>
      <c r="N1" s="26" t="s">
        <v>3</v>
      </c>
      <c r="O1" s="27" t="s">
        <v>4</v>
      </c>
    </row>
    <row r="2" spans="1:15" x14ac:dyDescent="0.3">
      <c r="A2" s="3" t="str">
        <f>List!$I$7</f>
        <v>2019-20</v>
      </c>
      <c r="B2" s="3" t="s">
        <v>83</v>
      </c>
      <c r="C2" s="3">
        <v>3</v>
      </c>
      <c r="D2" s="3" t="s">
        <v>1818</v>
      </c>
      <c r="E2" s="3" t="s">
        <v>543</v>
      </c>
      <c r="F2" s="3">
        <v>19</v>
      </c>
      <c r="G2" s="3" t="s">
        <v>675</v>
      </c>
      <c r="H2" s="3" t="s">
        <v>1566</v>
      </c>
      <c r="I2" s="3" t="s">
        <v>20</v>
      </c>
      <c r="J2" s="3" t="s">
        <v>86</v>
      </c>
      <c r="K2" s="3" t="s">
        <v>48</v>
      </c>
      <c r="L2" s="3" t="s">
        <v>49</v>
      </c>
      <c r="M2" s="3" t="s">
        <v>1839</v>
      </c>
      <c r="N2" s="4">
        <v>25500</v>
      </c>
      <c r="O2" s="4">
        <v>6118098.8220000006</v>
      </c>
    </row>
    <row r="3" spans="1:15" x14ac:dyDescent="0.3">
      <c r="A3" s="5" t="str">
        <f>List!$I$7</f>
        <v>2019-20</v>
      </c>
      <c r="B3" s="5" t="s">
        <v>101</v>
      </c>
      <c r="C3" s="5">
        <v>9</v>
      </c>
      <c r="D3" s="5" t="s">
        <v>1816</v>
      </c>
      <c r="E3" s="5" t="s">
        <v>93</v>
      </c>
      <c r="F3" s="5">
        <v>57</v>
      </c>
      <c r="G3" s="5" t="s">
        <v>1583</v>
      </c>
      <c r="H3" s="5" t="s">
        <v>434</v>
      </c>
      <c r="I3" s="5" t="s">
        <v>54</v>
      </c>
      <c r="J3" s="5" t="s">
        <v>86</v>
      </c>
      <c r="K3" s="5" t="s">
        <v>27</v>
      </c>
      <c r="L3" s="5" t="s">
        <v>35</v>
      </c>
      <c r="M3" s="5" t="s">
        <v>1840</v>
      </c>
      <c r="N3" s="6">
        <v>19500</v>
      </c>
      <c r="O3" s="6">
        <v>154878.60960000003</v>
      </c>
    </row>
    <row r="4" spans="1:15" x14ac:dyDescent="0.3">
      <c r="A4" s="3" t="str">
        <f>List!$I$7</f>
        <v>2019-20</v>
      </c>
      <c r="B4" s="3" t="s">
        <v>60</v>
      </c>
      <c r="C4" s="3">
        <v>6</v>
      </c>
      <c r="D4" s="3" t="s">
        <v>1819</v>
      </c>
      <c r="E4" s="3" t="s">
        <v>344</v>
      </c>
      <c r="F4" s="3">
        <v>44</v>
      </c>
      <c r="G4" s="3" t="s">
        <v>1208</v>
      </c>
      <c r="H4" s="3" t="s">
        <v>1124</v>
      </c>
      <c r="I4" s="3" t="s">
        <v>54</v>
      </c>
      <c r="J4" s="3" t="s">
        <v>86</v>
      </c>
      <c r="K4" s="3" t="s">
        <v>34</v>
      </c>
      <c r="L4" s="3" t="s">
        <v>35</v>
      </c>
      <c r="M4" s="3" t="s">
        <v>1840</v>
      </c>
      <c r="N4" s="4">
        <v>75000</v>
      </c>
      <c r="O4" s="4">
        <v>2955873.0960000004</v>
      </c>
    </row>
    <row r="5" spans="1:15" x14ac:dyDescent="0.3">
      <c r="A5" s="5" t="str">
        <f>List!$I$7</f>
        <v>2019-20</v>
      </c>
      <c r="B5" s="5" t="s">
        <v>16</v>
      </c>
      <c r="C5" s="5">
        <v>10</v>
      </c>
      <c r="D5" s="5" t="s">
        <v>1817</v>
      </c>
      <c r="E5" s="5" t="s">
        <v>84</v>
      </c>
      <c r="F5" s="5">
        <v>24</v>
      </c>
      <c r="G5" s="5" t="s">
        <v>1677</v>
      </c>
      <c r="H5" s="5" t="s">
        <v>1491</v>
      </c>
      <c r="I5" s="5" t="s">
        <v>32</v>
      </c>
      <c r="J5" s="5" t="s">
        <v>33</v>
      </c>
      <c r="K5" s="5" t="s">
        <v>48</v>
      </c>
      <c r="L5" s="5" t="s">
        <v>49</v>
      </c>
      <c r="M5" s="5" t="s">
        <v>1841</v>
      </c>
      <c r="N5" s="6">
        <v>73500</v>
      </c>
      <c r="O5" s="6">
        <v>355128.70932000002</v>
      </c>
    </row>
    <row r="6" spans="1:15" x14ac:dyDescent="0.3">
      <c r="A6" s="5" t="str">
        <f>List!$I$7</f>
        <v>2019-20</v>
      </c>
      <c r="B6" s="5" t="s">
        <v>125</v>
      </c>
      <c r="C6" s="5">
        <v>7</v>
      </c>
      <c r="D6" s="5" t="s">
        <v>1816</v>
      </c>
      <c r="E6" s="5" t="s">
        <v>344</v>
      </c>
      <c r="F6" s="5">
        <v>42</v>
      </c>
      <c r="G6" s="5" t="s">
        <v>507</v>
      </c>
      <c r="H6" s="5" t="s">
        <v>393</v>
      </c>
      <c r="I6" s="5" t="s">
        <v>40</v>
      </c>
      <c r="J6" s="5" t="s">
        <v>1805</v>
      </c>
      <c r="K6" s="5" t="s">
        <v>21</v>
      </c>
      <c r="L6" s="5" t="s">
        <v>22</v>
      </c>
      <c r="M6" s="5" t="s">
        <v>1841</v>
      </c>
      <c r="N6" s="6">
        <v>70500</v>
      </c>
      <c r="O6" s="6">
        <v>325880.02062000008</v>
      </c>
    </row>
    <row r="7" spans="1:15" x14ac:dyDescent="0.3">
      <c r="A7" s="3" t="str">
        <f>List!$I$7</f>
        <v>2019-20</v>
      </c>
      <c r="B7" s="3" t="s">
        <v>16</v>
      </c>
      <c r="C7" s="3">
        <v>10</v>
      </c>
      <c r="D7" s="3" t="s">
        <v>1817</v>
      </c>
      <c r="E7" s="3" t="s">
        <v>199</v>
      </c>
      <c r="F7" s="3">
        <v>64</v>
      </c>
      <c r="G7" s="3" t="s">
        <v>1706</v>
      </c>
      <c r="H7" s="3" t="s">
        <v>1156</v>
      </c>
      <c r="I7" s="3" t="s">
        <v>40</v>
      </c>
      <c r="J7" s="3" t="s">
        <v>33</v>
      </c>
      <c r="K7" s="3" t="s">
        <v>48</v>
      </c>
      <c r="L7" s="3" t="s">
        <v>49</v>
      </c>
      <c r="M7" s="3" t="s">
        <v>1841</v>
      </c>
      <c r="N7" s="4">
        <v>19500</v>
      </c>
      <c r="O7" s="4">
        <v>240587.3175</v>
      </c>
    </row>
    <row r="8" spans="1:15" x14ac:dyDescent="0.3">
      <c r="A8" s="5" t="str">
        <f>List!$I$7</f>
        <v>2019-20</v>
      </c>
      <c r="B8" s="5" t="s">
        <v>101</v>
      </c>
      <c r="C8" s="5">
        <v>9</v>
      </c>
      <c r="D8" s="5" t="s">
        <v>1816</v>
      </c>
      <c r="E8" s="5" t="s">
        <v>73</v>
      </c>
      <c r="F8" s="5">
        <v>28</v>
      </c>
      <c r="G8" s="5" t="s">
        <v>207</v>
      </c>
      <c r="H8" s="5" t="s">
        <v>47</v>
      </c>
      <c r="I8" s="5" t="s">
        <v>20</v>
      </c>
      <c r="J8" s="5" t="s">
        <v>1806</v>
      </c>
      <c r="K8" s="5" t="s">
        <v>48</v>
      </c>
      <c r="L8" s="5" t="s">
        <v>49</v>
      </c>
      <c r="M8" s="5" t="s">
        <v>1841</v>
      </c>
      <c r="N8" s="6">
        <v>15000</v>
      </c>
      <c r="O8" s="6">
        <v>241417.74799999996</v>
      </c>
    </row>
    <row r="9" spans="1:15" x14ac:dyDescent="0.3">
      <c r="A9" s="3" t="str">
        <f>List!$I$7</f>
        <v>2019-20</v>
      </c>
      <c r="B9" s="3" t="s">
        <v>45</v>
      </c>
      <c r="C9" s="3">
        <v>2</v>
      </c>
      <c r="D9" s="3" t="s">
        <v>1818</v>
      </c>
      <c r="E9" s="3" t="s">
        <v>199</v>
      </c>
      <c r="F9" s="3">
        <v>10</v>
      </c>
      <c r="G9" s="3" t="s">
        <v>1675</v>
      </c>
      <c r="H9" s="3" t="s">
        <v>373</v>
      </c>
      <c r="I9" s="3" t="s">
        <v>20</v>
      </c>
      <c r="J9" s="3" t="s">
        <v>44</v>
      </c>
      <c r="K9" s="3" t="s">
        <v>48</v>
      </c>
      <c r="L9" s="3" t="s">
        <v>55</v>
      </c>
      <c r="M9" s="3" t="s">
        <v>1839</v>
      </c>
      <c r="N9" s="4">
        <v>49500</v>
      </c>
      <c r="O9" s="4">
        <v>602032.74120000005</v>
      </c>
    </row>
    <row r="10" spans="1:15" x14ac:dyDescent="0.3">
      <c r="A10" s="5" t="str">
        <f>List!$I$7</f>
        <v>2019-20</v>
      </c>
      <c r="B10" s="5" t="s">
        <v>116</v>
      </c>
      <c r="C10" s="5">
        <v>1</v>
      </c>
      <c r="D10" s="5" t="s">
        <v>1818</v>
      </c>
      <c r="E10" s="5" t="s">
        <v>202</v>
      </c>
      <c r="F10" s="5">
        <v>59</v>
      </c>
      <c r="G10" s="5" t="s">
        <v>1644</v>
      </c>
      <c r="H10" s="5" t="s">
        <v>423</v>
      </c>
      <c r="I10" s="5" t="s">
        <v>63</v>
      </c>
      <c r="J10" s="5" t="s">
        <v>86</v>
      </c>
      <c r="K10" s="5" t="s">
        <v>34</v>
      </c>
      <c r="L10" s="5" t="s">
        <v>35</v>
      </c>
      <c r="M10" s="5" t="s">
        <v>1840</v>
      </c>
      <c r="N10" s="6">
        <v>69000</v>
      </c>
      <c r="O10" s="6">
        <v>19837232.500800002</v>
      </c>
    </row>
    <row r="11" spans="1:15" x14ac:dyDescent="0.3">
      <c r="A11" s="3" t="str">
        <f>List!$I$7</f>
        <v>2019-20</v>
      </c>
      <c r="B11" s="3" t="s">
        <v>45</v>
      </c>
      <c r="C11" s="3">
        <v>2</v>
      </c>
      <c r="D11" s="3" t="s">
        <v>1818</v>
      </c>
      <c r="E11" s="3" t="s">
        <v>543</v>
      </c>
      <c r="F11" s="3">
        <v>73</v>
      </c>
      <c r="G11" s="3" t="s">
        <v>424</v>
      </c>
      <c r="H11" s="3" t="s">
        <v>618</v>
      </c>
      <c r="I11" s="3" t="s">
        <v>32</v>
      </c>
      <c r="J11" s="3" t="s">
        <v>1806</v>
      </c>
      <c r="K11" s="3" t="s">
        <v>48</v>
      </c>
      <c r="L11" s="3" t="s">
        <v>49</v>
      </c>
      <c r="M11" s="3" t="s">
        <v>1840</v>
      </c>
      <c r="N11" s="4">
        <v>51000</v>
      </c>
      <c r="O11" s="4">
        <v>4254531.3003599998</v>
      </c>
    </row>
    <row r="12" spans="1:15" x14ac:dyDescent="0.3">
      <c r="A12" s="5" t="str">
        <f>List!$I$7</f>
        <v>2019-20</v>
      </c>
      <c r="B12" s="5" t="s">
        <v>141</v>
      </c>
      <c r="C12" s="5">
        <v>5</v>
      </c>
      <c r="D12" s="5" t="s">
        <v>1819</v>
      </c>
      <c r="E12" s="5" t="s">
        <v>61</v>
      </c>
      <c r="F12" s="5">
        <v>23</v>
      </c>
      <c r="G12" s="5" t="s">
        <v>166</v>
      </c>
      <c r="H12" s="5" t="s">
        <v>583</v>
      </c>
      <c r="I12" s="5" t="s">
        <v>40</v>
      </c>
      <c r="J12" s="5" t="s">
        <v>72</v>
      </c>
      <c r="K12" s="5" t="s">
        <v>48</v>
      </c>
      <c r="L12" s="5" t="s">
        <v>49</v>
      </c>
      <c r="M12" s="5" t="s">
        <v>1841</v>
      </c>
      <c r="N12" s="6">
        <v>28500</v>
      </c>
      <c r="O12" s="6">
        <v>3891955.0546799996</v>
      </c>
    </row>
    <row r="13" spans="1:15" x14ac:dyDescent="0.3">
      <c r="A13" s="3" t="str">
        <f>List!$I$7</f>
        <v>2019-20</v>
      </c>
      <c r="B13" s="3" t="s">
        <v>141</v>
      </c>
      <c r="C13" s="3">
        <v>5</v>
      </c>
      <c r="D13" s="3" t="s">
        <v>1819</v>
      </c>
      <c r="E13" s="3" t="s">
        <v>147</v>
      </c>
      <c r="F13" s="3">
        <v>64</v>
      </c>
      <c r="G13" s="3" t="s">
        <v>1649</v>
      </c>
      <c r="H13" s="3" t="s">
        <v>1254</v>
      </c>
      <c r="I13" s="3" t="s">
        <v>26</v>
      </c>
      <c r="J13" s="3" t="s">
        <v>33</v>
      </c>
      <c r="K13" s="3" t="s">
        <v>48</v>
      </c>
      <c r="L13" s="3" t="s">
        <v>49</v>
      </c>
      <c r="M13" s="3" t="s">
        <v>1839</v>
      </c>
      <c r="N13" s="4">
        <v>81000</v>
      </c>
      <c r="O13" s="4">
        <v>2824077.96</v>
      </c>
    </row>
    <row r="14" spans="1:15" x14ac:dyDescent="0.3">
      <c r="A14" s="5" t="str">
        <f>List!$I$6</f>
        <v>2018-19</v>
      </c>
      <c r="B14" s="5" t="s">
        <v>92</v>
      </c>
      <c r="C14" s="5">
        <v>6</v>
      </c>
      <c r="D14" s="5" t="s">
        <v>1819</v>
      </c>
      <c r="E14" s="5" t="s">
        <v>147</v>
      </c>
      <c r="F14" s="5">
        <v>64</v>
      </c>
      <c r="G14" s="5" t="s">
        <v>1649</v>
      </c>
      <c r="H14" s="5" t="s">
        <v>1254</v>
      </c>
      <c r="I14" s="5" t="s">
        <v>20</v>
      </c>
      <c r="J14" s="5" t="s">
        <v>33</v>
      </c>
      <c r="K14" s="5" t="s">
        <v>48</v>
      </c>
      <c r="L14" s="5" t="s">
        <v>49</v>
      </c>
      <c r="M14" s="5" t="s">
        <v>1839</v>
      </c>
      <c r="N14" s="6">
        <v>81000</v>
      </c>
      <c r="O14" s="6">
        <v>2824077.96</v>
      </c>
    </row>
    <row r="15" spans="1:15" x14ac:dyDescent="0.3">
      <c r="A15" s="3" t="str">
        <f>List!$I$6</f>
        <v>2018-19</v>
      </c>
      <c r="B15" s="3" t="s">
        <v>92</v>
      </c>
      <c r="C15" s="3">
        <v>6</v>
      </c>
      <c r="D15" s="3" t="s">
        <v>1819</v>
      </c>
      <c r="E15" s="3" t="s">
        <v>147</v>
      </c>
      <c r="F15" s="3">
        <v>64</v>
      </c>
      <c r="G15" s="3" t="s">
        <v>1649</v>
      </c>
      <c r="H15" s="3" t="s">
        <v>1254</v>
      </c>
      <c r="I15" s="3" t="s">
        <v>59</v>
      </c>
      <c r="J15" s="3" t="s">
        <v>33</v>
      </c>
      <c r="K15" s="3" t="s">
        <v>48</v>
      </c>
      <c r="L15" s="3" t="s">
        <v>49</v>
      </c>
      <c r="M15" s="3" t="s">
        <v>1839</v>
      </c>
      <c r="N15" s="4">
        <v>81000</v>
      </c>
      <c r="O15" s="4">
        <v>3223128.7093199999</v>
      </c>
    </row>
    <row r="16" spans="1:15" x14ac:dyDescent="0.3">
      <c r="A16" s="5" t="str">
        <f>List!$I$6</f>
        <v>2018-19</v>
      </c>
      <c r="B16" s="5" t="s">
        <v>125</v>
      </c>
      <c r="C16" s="5">
        <v>1</v>
      </c>
      <c r="D16" s="5" t="s">
        <v>1818</v>
      </c>
      <c r="E16" s="5" t="s">
        <v>147</v>
      </c>
      <c r="F16" s="5">
        <v>64</v>
      </c>
      <c r="G16" s="5" t="s">
        <v>1649</v>
      </c>
      <c r="H16" s="5" t="s">
        <v>1254</v>
      </c>
      <c r="I16" s="5" t="s">
        <v>40</v>
      </c>
      <c r="J16" s="5" t="s">
        <v>33</v>
      </c>
      <c r="K16" s="5" t="s">
        <v>48</v>
      </c>
      <c r="L16" s="5" t="s">
        <v>49</v>
      </c>
      <c r="M16" s="5" t="s">
        <v>1839</v>
      </c>
      <c r="N16" s="6">
        <v>81000</v>
      </c>
      <c r="O16" s="6">
        <v>4578123</v>
      </c>
    </row>
    <row r="17" spans="1:15" x14ac:dyDescent="0.3">
      <c r="A17" s="3" t="str">
        <f>List!$I$6</f>
        <v>2018-19</v>
      </c>
      <c r="B17" s="3" t="s">
        <v>76</v>
      </c>
      <c r="C17" s="3">
        <v>4</v>
      </c>
      <c r="D17" s="3" t="s">
        <v>1819</v>
      </c>
      <c r="E17" s="3" t="s">
        <v>147</v>
      </c>
      <c r="F17" s="3">
        <v>64</v>
      </c>
      <c r="G17" s="3" t="s">
        <v>1649</v>
      </c>
      <c r="H17" s="3" t="s">
        <v>1254</v>
      </c>
      <c r="I17" s="3" t="s">
        <v>54</v>
      </c>
      <c r="J17" s="3" t="s">
        <v>33</v>
      </c>
      <c r="K17" s="3" t="s">
        <v>48</v>
      </c>
      <c r="L17" s="3" t="s">
        <v>49</v>
      </c>
      <c r="M17" s="3" t="s">
        <v>1839</v>
      </c>
      <c r="N17" s="4">
        <v>81000</v>
      </c>
      <c r="O17" s="4">
        <v>4578147</v>
      </c>
    </row>
    <row r="18" spans="1:15" x14ac:dyDescent="0.3">
      <c r="A18" s="5" t="str">
        <f>List!$I$6</f>
        <v>2018-19</v>
      </c>
      <c r="B18" s="5" t="s">
        <v>101</v>
      </c>
      <c r="C18" s="5">
        <v>9</v>
      </c>
      <c r="D18" s="5" t="s">
        <v>1816</v>
      </c>
      <c r="E18" s="5" t="s">
        <v>147</v>
      </c>
      <c r="F18" s="5">
        <v>64</v>
      </c>
      <c r="G18" s="5" t="s">
        <v>1649</v>
      </c>
      <c r="H18" s="5" t="s">
        <v>1254</v>
      </c>
      <c r="I18" s="5" t="s">
        <v>32</v>
      </c>
      <c r="J18" s="5" t="s">
        <v>33</v>
      </c>
      <c r="K18" s="5" t="s">
        <v>48</v>
      </c>
      <c r="L18" s="5" t="s">
        <v>49</v>
      </c>
      <c r="M18" s="5" t="s">
        <v>1839</v>
      </c>
      <c r="N18" s="6">
        <v>81000</v>
      </c>
      <c r="O18" s="6">
        <v>9875228</v>
      </c>
    </row>
    <row r="19" spans="1:15" x14ac:dyDescent="0.3">
      <c r="A19" s="3" t="str">
        <f>List!$I$7</f>
        <v>2019-20</v>
      </c>
      <c r="B19" s="3" t="s">
        <v>125</v>
      </c>
      <c r="C19" s="3">
        <v>1</v>
      </c>
      <c r="D19" s="3" t="s">
        <v>1818</v>
      </c>
      <c r="E19" s="3" t="s">
        <v>147</v>
      </c>
      <c r="F19" s="3">
        <v>64</v>
      </c>
      <c r="G19" s="3" t="s">
        <v>1649</v>
      </c>
      <c r="H19" s="3" t="s">
        <v>1254</v>
      </c>
      <c r="I19" s="3" t="s">
        <v>26</v>
      </c>
      <c r="J19" s="3" t="s">
        <v>33</v>
      </c>
      <c r="K19" s="3" t="s">
        <v>48</v>
      </c>
      <c r="L19" s="3" t="s">
        <v>49</v>
      </c>
      <c r="M19" s="3" t="s">
        <v>1839</v>
      </c>
      <c r="N19" s="4">
        <v>81000</v>
      </c>
      <c r="O19" s="4">
        <v>12824077.960000001</v>
      </c>
    </row>
    <row r="20" spans="1:15" x14ac:dyDescent="0.3">
      <c r="A20" s="5" t="str">
        <f>List!$I$7</f>
        <v>2019-20</v>
      </c>
      <c r="B20" s="5" t="s">
        <v>101</v>
      </c>
      <c r="C20" s="5">
        <v>9</v>
      </c>
      <c r="D20" s="5" t="s">
        <v>1816</v>
      </c>
      <c r="E20" s="5" t="s">
        <v>614</v>
      </c>
      <c r="F20" s="5">
        <v>39</v>
      </c>
      <c r="G20" s="5" t="s">
        <v>1764</v>
      </c>
      <c r="H20" s="5" t="s">
        <v>1477</v>
      </c>
      <c r="I20" s="5" t="s">
        <v>54</v>
      </c>
      <c r="J20" s="5" t="s">
        <v>44</v>
      </c>
      <c r="K20" s="5" t="s">
        <v>48</v>
      </c>
      <c r="L20" s="5" t="s">
        <v>55</v>
      </c>
      <c r="M20" s="5" t="s">
        <v>1840</v>
      </c>
      <c r="N20" s="6">
        <v>76500</v>
      </c>
      <c r="O20" s="6">
        <v>301767.62219999998</v>
      </c>
    </row>
    <row r="21" spans="1:15" x14ac:dyDescent="0.3">
      <c r="A21" s="3" t="str">
        <f>List!$I$7</f>
        <v>2019-20</v>
      </c>
      <c r="B21" s="3" t="s">
        <v>116</v>
      </c>
      <c r="C21" s="3">
        <v>1</v>
      </c>
      <c r="D21" s="3" t="s">
        <v>1818</v>
      </c>
      <c r="E21" s="3" t="s">
        <v>96</v>
      </c>
      <c r="F21" s="3">
        <v>6</v>
      </c>
      <c r="G21" s="3" t="s">
        <v>558</v>
      </c>
      <c r="H21" s="3" t="s">
        <v>620</v>
      </c>
      <c r="I21" s="3" t="s">
        <v>40</v>
      </c>
      <c r="J21" s="3" t="s">
        <v>44</v>
      </c>
      <c r="K21" s="3" t="s">
        <v>34</v>
      </c>
      <c r="L21" s="3" t="s">
        <v>35</v>
      </c>
      <c r="M21" s="3" t="s">
        <v>1840</v>
      </c>
      <c r="N21" s="4">
        <v>85500</v>
      </c>
      <c r="O21" s="4">
        <v>3429608.49</v>
      </c>
    </row>
    <row r="22" spans="1:15" x14ac:dyDescent="0.3">
      <c r="A22" s="5" t="str">
        <f>List!$I$7</f>
        <v>2019-20</v>
      </c>
      <c r="B22" s="5" t="s">
        <v>101</v>
      </c>
      <c r="C22" s="5">
        <v>9</v>
      </c>
      <c r="D22" s="5" t="s">
        <v>1816</v>
      </c>
      <c r="E22" s="5" t="s">
        <v>46</v>
      </c>
      <c r="F22" s="5">
        <v>2</v>
      </c>
      <c r="G22" s="5" t="s">
        <v>1336</v>
      </c>
      <c r="H22" s="5" t="s">
        <v>854</v>
      </c>
      <c r="I22" s="5" t="s">
        <v>26</v>
      </c>
      <c r="J22" s="5" t="s">
        <v>1805</v>
      </c>
      <c r="K22" s="5" t="s">
        <v>34</v>
      </c>
      <c r="L22" s="5" t="s">
        <v>35</v>
      </c>
      <c r="M22" s="5" t="s">
        <v>1839</v>
      </c>
      <c r="N22" s="6">
        <v>61500</v>
      </c>
      <c r="O22" s="6">
        <v>1908190.4709999999</v>
      </c>
    </row>
    <row r="23" spans="1:15" x14ac:dyDescent="0.3">
      <c r="A23" s="3" t="str">
        <f>List!$I$7</f>
        <v>2019-20</v>
      </c>
      <c r="B23" s="3" t="s">
        <v>50</v>
      </c>
      <c r="C23" s="3">
        <v>11</v>
      </c>
      <c r="D23" s="3" t="s">
        <v>1817</v>
      </c>
      <c r="E23" s="3" t="s">
        <v>295</v>
      </c>
      <c r="F23" s="3">
        <v>83</v>
      </c>
      <c r="G23" s="3" t="s">
        <v>742</v>
      </c>
      <c r="H23" s="3" t="s">
        <v>713</v>
      </c>
      <c r="I23" s="3" t="s">
        <v>32</v>
      </c>
      <c r="J23" s="3" t="s">
        <v>72</v>
      </c>
      <c r="K23" s="3" t="s">
        <v>27</v>
      </c>
      <c r="L23" s="3" t="s">
        <v>28</v>
      </c>
      <c r="M23" s="3" t="s">
        <v>1839</v>
      </c>
      <c r="N23" s="4">
        <v>64500</v>
      </c>
      <c r="O23" s="4">
        <v>1349016.8214600002</v>
      </c>
    </row>
    <row r="24" spans="1:15" x14ac:dyDescent="0.3">
      <c r="A24" s="5" t="str">
        <f>List!$I$7</f>
        <v>2019-20</v>
      </c>
      <c r="B24" s="5" t="s">
        <v>16</v>
      </c>
      <c r="C24" s="5">
        <v>10</v>
      </c>
      <c r="D24" s="5" t="s">
        <v>1817</v>
      </c>
      <c r="E24" s="5" t="s">
        <v>238</v>
      </c>
      <c r="F24" s="5">
        <v>55</v>
      </c>
      <c r="G24" s="5" t="s">
        <v>538</v>
      </c>
      <c r="H24" s="5" t="s">
        <v>950</v>
      </c>
      <c r="I24" s="5" t="s">
        <v>40</v>
      </c>
      <c r="J24" s="5" t="s">
        <v>1805</v>
      </c>
      <c r="K24" s="5" t="s">
        <v>48</v>
      </c>
      <c r="L24" s="5" t="s">
        <v>55</v>
      </c>
      <c r="M24" s="5" t="s">
        <v>1840</v>
      </c>
      <c r="N24" s="6">
        <v>40500</v>
      </c>
      <c r="O24" s="6">
        <v>131453.32860000001</v>
      </c>
    </row>
    <row r="25" spans="1:15" x14ac:dyDescent="0.3">
      <c r="A25" s="3" t="str">
        <f>List!$I$7</f>
        <v>2019-20</v>
      </c>
      <c r="B25" s="3" t="s">
        <v>16</v>
      </c>
      <c r="C25" s="3">
        <v>10</v>
      </c>
      <c r="D25" s="3" t="s">
        <v>1817</v>
      </c>
      <c r="E25" s="3" t="s">
        <v>147</v>
      </c>
      <c r="F25" s="3">
        <v>28</v>
      </c>
      <c r="G25" s="3" t="s">
        <v>254</v>
      </c>
      <c r="H25" s="3" t="s">
        <v>838</v>
      </c>
      <c r="I25" s="3" t="s">
        <v>32</v>
      </c>
      <c r="J25" s="3" t="s">
        <v>86</v>
      </c>
      <c r="K25" s="3" t="s">
        <v>48</v>
      </c>
      <c r="L25" s="3" t="s">
        <v>49</v>
      </c>
      <c r="M25" s="3" t="s">
        <v>1841</v>
      </c>
      <c r="N25" s="4">
        <v>73500</v>
      </c>
      <c r="O25" s="4">
        <v>5274613.5750000002</v>
      </c>
    </row>
    <row r="26" spans="1:15" x14ac:dyDescent="0.3">
      <c r="A26" s="5" t="str">
        <f>List!$I$7</f>
        <v>2019-20</v>
      </c>
      <c r="B26" s="5" t="s">
        <v>83</v>
      </c>
      <c r="C26" s="5">
        <v>9</v>
      </c>
      <c r="D26" s="5" t="s">
        <v>1816</v>
      </c>
      <c r="E26" s="5" t="s">
        <v>260</v>
      </c>
      <c r="F26" s="5">
        <v>24</v>
      </c>
      <c r="G26" s="5" t="s">
        <v>384</v>
      </c>
      <c r="H26" s="5" t="s">
        <v>1216</v>
      </c>
      <c r="I26" s="5" t="s">
        <v>80</v>
      </c>
      <c r="J26" s="5" t="s">
        <v>72</v>
      </c>
      <c r="K26" s="5" t="s">
        <v>48</v>
      </c>
      <c r="L26" s="5" t="s">
        <v>49</v>
      </c>
      <c r="M26" s="5" t="s">
        <v>1839</v>
      </c>
      <c r="N26" s="6">
        <v>88500</v>
      </c>
      <c r="O26" s="6">
        <v>6775228</v>
      </c>
    </row>
    <row r="27" spans="1:15" x14ac:dyDescent="0.3">
      <c r="A27" s="3" t="str">
        <f>List!$I$7</f>
        <v>2019-20</v>
      </c>
      <c r="B27" s="3" t="s">
        <v>116</v>
      </c>
      <c r="C27" s="3">
        <v>1</v>
      </c>
      <c r="D27" s="3" t="s">
        <v>1818</v>
      </c>
      <c r="E27" s="3" t="s">
        <v>260</v>
      </c>
      <c r="F27" s="3">
        <v>24</v>
      </c>
      <c r="G27" s="3" t="s">
        <v>384</v>
      </c>
      <c r="H27" s="3" t="s">
        <v>1216</v>
      </c>
      <c r="I27" s="3" t="s">
        <v>54</v>
      </c>
      <c r="J27" s="3" t="s">
        <v>72</v>
      </c>
      <c r="K27" s="3" t="s">
        <v>48</v>
      </c>
      <c r="L27" s="3" t="s">
        <v>49</v>
      </c>
      <c r="M27" s="3" t="s">
        <v>1839</v>
      </c>
      <c r="N27" s="4">
        <v>88500</v>
      </c>
      <c r="O27" s="4">
        <v>581996.30544000003</v>
      </c>
    </row>
    <row r="28" spans="1:15" x14ac:dyDescent="0.3">
      <c r="A28" s="5" t="str">
        <f>List!$I$7</f>
        <v>2019-20</v>
      </c>
      <c r="B28" s="5" t="s">
        <v>116</v>
      </c>
      <c r="C28" s="5">
        <v>1</v>
      </c>
      <c r="D28" s="5" t="s">
        <v>1818</v>
      </c>
      <c r="E28" s="5" t="s">
        <v>475</v>
      </c>
      <c r="F28" s="5">
        <v>10</v>
      </c>
      <c r="G28" s="5" t="s">
        <v>243</v>
      </c>
      <c r="H28" s="5" t="s">
        <v>716</v>
      </c>
      <c r="I28" s="5" t="s">
        <v>26</v>
      </c>
      <c r="J28" s="5" t="s">
        <v>33</v>
      </c>
      <c r="K28" s="5" t="s">
        <v>48</v>
      </c>
      <c r="L28" s="5" t="s">
        <v>55</v>
      </c>
      <c r="M28" s="5" t="s">
        <v>1840</v>
      </c>
      <c r="N28" s="6">
        <v>76500</v>
      </c>
      <c r="O28" s="6">
        <v>1771324.81614</v>
      </c>
    </row>
    <row r="29" spans="1:15" x14ac:dyDescent="0.3">
      <c r="A29" s="5" t="str">
        <f>List!$I$7</f>
        <v>2019-20</v>
      </c>
      <c r="B29" s="5" t="s">
        <v>76</v>
      </c>
      <c r="C29" s="5">
        <v>10</v>
      </c>
      <c r="D29" s="5" t="s">
        <v>1817</v>
      </c>
      <c r="E29" s="5" t="s">
        <v>264</v>
      </c>
      <c r="F29" s="5">
        <v>24</v>
      </c>
      <c r="G29" s="5" t="s">
        <v>1638</v>
      </c>
      <c r="H29" s="5" t="s">
        <v>959</v>
      </c>
      <c r="I29" s="5" t="s">
        <v>54</v>
      </c>
      <c r="J29" s="5" t="s">
        <v>44</v>
      </c>
      <c r="K29" s="5" t="s">
        <v>48</v>
      </c>
      <c r="L29" s="5" t="s">
        <v>49</v>
      </c>
      <c r="M29" s="5" t="s">
        <v>1840</v>
      </c>
      <c r="N29" s="6">
        <v>82500</v>
      </c>
      <c r="O29" s="6">
        <v>5334631.7439999999</v>
      </c>
    </row>
    <row r="30" spans="1:15" x14ac:dyDescent="0.3">
      <c r="A30" s="3" t="str">
        <f>List!$I$7</f>
        <v>2019-20</v>
      </c>
      <c r="B30" s="3" t="s">
        <v>116</v>
      </c>
      <c r="C30" s="3">
        <v>1</v>
      </c>
      <c r="D30" s="3" t="s">
        <v>1818</v>
      </c>
      <c r="E30" s="3" t="s">
        <v>264</v>
      </c>
      <c r="F30" s="3">
        <v>24</v>
      </c>
      <c r="G30" s="3" t="s">
        <v>1638</v>
      </c>
      <c r="H30" s="3" t="s">
        <v>959</v>
      </c>
      <c r="I30" s="3" t="s">
        <v>32</v>
      </c>
      <c r="J30" s="3" t="s">
        <v>44</v>
      </c>
      <c r="K30" s="3" t="s">
        <v>48</v>
      </c>
      <c r="L30" s="3" t="s">
        <v>49</v>
      </c>
      <c r="M30" s="3" t="s">
        <v>1840</v>
      </c>
      <c r="N30" s="4">
        <v>82500</v>
      </c>
      <c r="O30" s="4">
        <v>4034631.7439999999</v>
      </c>
    </row>
    <row r="31" spans="1:15" x14ac:dyDescent="0.3">
      <c r="A31" s="5" t="str">
        <f>List!$I$7</f>
        <v>2019-20</v>
      </c>
      <c r="B31" s="5" t="s">
        <v>36</v>
      </c>
      <c r="C31" s="5">
        <v>8</v>
      </c>
      <c r="D31" s="5" t="s">
        <v>1816</v>
      </c>
      <c r="E31" s="7" t="s">
        <v>264</v>
      </c>
      <c r="F31" s="7">
        <v>73</v>
      </c>
      <c r="G31" s="5" t="s">
        <v>1437</v>
      </c>
      <c r="H31" s="5" t="s">
        <v>1524</v>
      </c>
      <c r="I31" s="5" t="s">
        <v>26</v>
      </c>
      <c r="J31" s="5" t="s">
        <v>1805</v>
      </c>
      <c r="K31" s="5" t="s">
        <v>48</v>
      </c>
      <c r="L31" s="5" t="s">
        <v>49</v>
      </c>
      <c r="M31" s="5" t="s">
        <v>1840</v>
      </c>
      <c r="N31" s="6">
        <v>49500</v>
      </c>
      <c r="O31" s="6">
        <v>50126703.395999998</v>
      </c>
    </row>
    <row r="32" spans="1:15" x14ac:dyDescent="0.3">
      <c r="A32" s="3" t="str">
        <f>List!$I$7</f>
        <v>2019-20</v>
      </c>
      <c r="B32" s="3" t="s">
        <v>16</v>
      </c>
      <c r="C32" s="3">
        <v>10</v>
      </c>
      <c r="D32" s="3" t="s">
        <v>1817</v>
      </c>
      <c r="E32" s="8" t="s">
        <v>267</v>
      </c>
      <c r="F32" s="8">
        <v>43</v>
      </c>
      <c r="G32" s="3" t="s">
        <v>265</v>
      </c>
      <c r="H32" s="3" t="s">
        <v>487</v>
      </c>
      <c r="I32" s="3" t="s">
        <v>63</v>
      </c>
      <c r="J32" s="3" t="s">
        <v>1806</v>
      </c>
      <c r="K32" s="3" t="s">
        <v>27</v>
      </c>
      <c r="L32" s="3" t="s">
        <v>35</v>
      </c>
      <c r="M32" s="3" t="s">
        <v>1840</v>
      </c>
      <c r="N32" s="4">
        <v>21000</v>
      </c>
      <c r="O32" s="4">
        <v>73588.837499999994</v>
      </c>
    </row>
    <row r="33" spans="1:15" x14ac:dyDescent="0.3">
      <c r="A33" s="5" t="str">
        <f>List!$I$7</f>
        <v>2019-20</v>
      </c>
      <c r="B33" s="5" t="s">
        <v>50</v>
      </c>
      <c r="C33" s="5">
        <v>11</v>
      </c>
      <c r="D33" s="5" t="s">
        <v>1817</v>
      </c>
      <c r="E33" s="7" t="s">
        <v>160</v>
      </c>
      <c r="F33" s="7">
        <v>76</v>
      </c>
      <c r="G33" s="5" t="s">
        <v>1403</v>
      </c>
      <c r="H33" s="5" t="s">
        <v>795</v>
      </c>
      <c r="I33" s="5" t="s">
        <v>63</v>
      </c>
      <c r="J33" s="5" t="s">
        <v>44</v>
      </c>
      <c r="K33" s="5" t="s">
        <v>48</v>
      </c>
      <c r="L33" s="5" t="s">
        <v>49</v>
      </c>
      <c r="M33" s="5" t="s">
        <v>1841</v>
      </c>
      <c r="N33" s="6">
        <v>43500</v>
      </c>
      <c r="O33" s="6">
        <v>2958063.7768000001</v>
      </c>
    </row>
    <row r="34" spans="1:15" x14ac:dyDescent="0.3">
      <c r="A34" s="3" t="str">
        <f>List!$I$7</f>
        <v>2019-20</v>
      </c>
      <c r="B34" s="3" t="s">
        <v>45</v>
      </c>
      <c r="C34" s="3">
        <v>2</v>
      </c>
      <c r="D34" s="3" t="s">
        <v>1818</v>
      </c>
      <c r="E34" s="8" t="s">
        <v>199</v>
      </c>
      <c r="F34" s="8">
        <v>83</v>
      </c>
      <c r="G34" s="3" t="s">
        <v>519</v>
      </c>
      <c r="H34" s="3" t="s">
        <v>829</v>
      </c>
      <c r="I34" s="3" t="s">
        <v>20</v>
      </c>
      <c r="J34" s="3" t="s">
        <v>33</v>
      </c>
      <c r="K34" s="3" t="s">
        <v>27</v>
      </c>
      <c r="L34" s="3" t="s">
        <v>28</v>
      </c>
      <c r="M34" s="3" t="s">
        <v>1840</v>
      </c>
      <c r="N34" s="4">
        <v>46500</v>
      </c>
      <c r="O34" s="4">
        <v>2755861.3576799999</v>
      </c>
    </row>
    <row r="35" spans="1:15" x14ac:dyDescent="0.3">
      <c r="A35" s="5" t="str">
        <f>List!$I$7</f>
        <v>2019-20</v>
      </c>
      <c r="B35" s="5" t="s">
        <v>83</v>
      </c>
      <c r="C35" s="5">
        <v>3</v>
      </c>
      <c r="D35" s="5" t="s">
        <v>1818</v>
      </c>
      <c r="E35" s="5" t="s">
        <v>145</v>
      </c>
      <c r="F35" s="5">
        <v>77</v>
      </c>
      <c r="G35" s="5" t="s">
        <v>397</v>
      </c>
      <c r="H35" s="5" t="s">
        <v>1162</v>
      </c>
      <c r="I35" s="5" t="s">
        <v>32</v>
      </c>
      <c r="J35" s="5" t="s">
        <v>1805</v>
      </c>
      <c r="K35" s="5" t="s">
        <v>27</v>
      </c>
      <c r="L35" s="5" t="s">
        <v>28</v>
      </c>
      <c r="M35" s="5" t="s">
        <v>1839</v>
      </c>
      <c r="N35" s="6">
        <v>37500</v>
      </c>
      <c r="O35" s="6">
        <v>8111869.9750000006</v>
      </c>
    </row>
    <row r="36" spans="1:15" x14ac:dyDescent="0.3">
      <c r="A36" s="3" t="str">
        <f>List!$I$7</f>
        <v>2019-20</v>
      </c>
      <c r="B36" s="3" t="s">
        <v>76</v>
      </c>
      <c r="C36" s="3">
        <v>4</v>
      </c>
      <c r="D36" s="3" t="s">
        <v>1819</v>
      </c>
      <c r="E36" s="8" t="s">
        <v>295</v>
      </c>
      <c r="F36" s="8">
        <v>13</v>
      </c>
      <c r="G36" s="3" t="s">
        <v>748</v>
      </c>
      <c r="H36" s="3" t="s">
        <v>911</v>
      </c>
      <c r="I36" s="3" t="s">
        <v>32</v>
      </c>
      <c r="J36" s="3" t="s">
        <v>86</v>
      </c>
      <c r="K36" s="3" t="s">
        <v>34</v>
      </c>
      <c r="L36" s="3" t="s">
        <v>35</v>
      </c>
      <c r="M36" s="3" t="s">
        <v>1839</v>
      </c>
      <c r="N36" s="4">
        <v>88500</v>
      </c>
      <c r="O36" s="4">
        <v>5151922.4328000005</v>
      </c>
    </row>
    <row r="37" spans="1:15" x14ac:dyDescent="0.3">
      <c r="A37" s="5" t="str">
        <f>List!$I$7</f>
        <v>2019-20</v>
      </c>
      <c r="B37" s="5" t="s">
        <v>45</v>
      </c>
      <c r="C37" s="5">
        <v>2</v>
      </c>
      <c r="D37" s="5" t="s">
        <v>1818</v>
      </c>
      <c r="E37" s="7" t="s">
        <v>238</v>
      </c>
      <c r="F37" s="7">
        <v>80</v>
      </c>
      <c r="G37" s="5" t="s">
        <v>576</v>
      </c>
      <c r="H37" s="5" t="s">
        <v>470</v>
      </c>
      <c r="I37" s="5" t="s">
        <v>32</v>
      </c>
      <c r="J37" s="5" t="s">
        <v>86</v>
      </c>
      <c r="K37" s="5" t="s">
        <v>34</v>
      </c>
      <c r="L37" s="5" t="s">
        <v>35</v>
      </c>
      <c r="M37" s="5" t="s">
        <v>1841</v>
      </c>
      <c r="N37" s="6">
        <v>30000</v>
      </c>
      <c r="O37" s="6">
        <v>26490701.556000002</v>
      </c>
    </row>
    <row r="38" spans="1:15" x14ac:dyDescent="0.3">
      <c r="A38" s="3" t="str">
        <f>List!$I$7</f>
        <v>2019-20</v>
      </c>
      <c r="B38" s="3" t="s">
        <v>60</v>
      </c>
      <c r="C38" s="3">
        <v>6</v>
      </c>
      <c r="D38" s="3" t="s">
        <v>1819</v>
      </c>
      <c r="E38" s="8" t="s">
        <v>199</v>
      </c>
      <c r="F38" s="8">
        <v>50</v>
      </c>
      <c r="G38" s="3" t="s">
        <v>804</v>
      </c>
      <c r="H38" s="3" t="s">
        <v>1063</v>
      </c>
      <c r="I38" s="3" t="s">
        <v>80</v>
      </c>
      <c r="J38" s="3" t="s">
        <v>72</v>
      </c>
      <c r="K38" s="3" t="s">
        <v>21</v>
      </c>
      <c r="L38" s="3" t="s">
        <v>22</v>
      </c>
      <c r="M38" s="3" t="s">
        <v>1839</v>
      </c>
      <c r="N38" s="4">
        <v>18000</v>
      </c>
      <c r="O38" s="4">
        <v>113931.29088</v>
      </c>
    </row>
    <row r="39" spans="1:15" x14ac:dyDescent="0.3">
      <c r="A39" s="5" t="str">
        <f>List!$I$7</f>
        <v>2019-20</v>
      </c>
      <c r="B39" s="5" t="s">
        <v>60</v>
      </c>
      <c r="C39" s="5">
        <v>6</v>
      </c>
      <c r="D39" s="5" t="s">
        <v>1819</v>
      </c>
      <c r="E39" s="7" t="s">
        <v>439</v>
      </c>
      <c r="F39" s="7">
        <v>62</v>
      </c>
      <c r="G39" s="5" t="s">
        <v>413</v>
      </c>
      <c r="H39" s="5" t="s">
        <v>1060</v>
      </c>
      <c r="I39" s="5" t="s">
        <v>26</v>
      </c>
      <c r="J39" s="5" t="s">
        <v>1806</v>
      </c>
      <c r="K39" s="5" t="s">
        <v>34</v>
      </c>
      <c r="L39" s="5" t="s">
        <v>35</v>
      </c>
      <c r="M39" s="5" t="s">
        <v>1841</v>
      </c>
      <c r="N39" s="6">
        <v>81000</v>
      </c>
      <c r="O39" s="6">
        <v>482115.11040000001</v>
      </c>
    </row>
    <row r="40" spans="1:15" x14ac:dyDescent="0.3">
      <c r="A40" s="3" t="str">
        <f>List!$I$7</f>
        <v>2019-20</v>
      </c>
      <c r="B40" s="3" t="s">
        <v>36</v>
      </c>
      <c r="C40" s="3">
        <v>8</v>
      </c>
      <c r="D40" s="3" t="s">
        <v>1816</v>
      </c>
      <c r="E40" s="3" t="s">
        <v>29</v>
      </c>
      <c r="F40" s="3">
        <v>61</v>
      </c>
      <c r="G40" s="3" t="s">
        <v>1747</v>
      </c>
      <c r="H40" s="3" t="s">
        <v>793</v>
      </c>
      <c r="I40" s="3" t="s">
        <v>63</v>
      </c>
      <c r="J40" s="3" t="s">
        <v>1805</v>
      </c>
      <c r="K40" s="3" t="s">
        <v>27</v>
      </c>
      <c r="L40" s="3" t="s">
        <v>28</v>
      </c>
      <c r="M40" s="3" t="s">
        <v>1840</v>
      </c>
      <c r="N40" s="4">
        <v>61500</v>
      </c>
      <c r="O40" s="4">
        <v>4431934.0647999998</v>
      </c>
    </row>
    <row r="41" spans="1:15" x14ac:dyDescent="0.3">
      <c r="A41" s="5" t="str">
        <f>List!$I$7</f>
        <v>2019-20</v>
      </c>
      <c r="B41" s="5" t="s">
        <v>50</v>
      </c>
      <c r="C41" s="5">
        <v>11</v>
      </c>
      <c r="D41" s="5" t="s">
        <v>1817</v>
      </c>
      <c r="E41" s="5" t="s">
        <v>93</v>
      </c>
      <c r="F41" s="5">
        <v>42</v>
      </c>
      <c r="G41" s="5" t="s">
        <v>742</v>
      </c>
      <c r="H41" s="5" t="s">
        <v>514</v>
      </c>
      <c r="I41" s="5" t="s">
        <v>32</v>
      </c>
      <c r="J41" s="5" t="s">
        <v>33</v>
      </c>
      <c r="K41" s="5" t="s">
        <v>21</v>
      </c>
      <c r="L41" s="5" t="s">
        <v>22</v>
      </c>
      <c r="M41" s="5" t="s">
        <v>1841</v>
      </c>
      <c r="N41" s="6">
        <v>40500</v>
      </c>
      <c r="O41" s="6">
        <v>941174.5266000001</v>
      </c>
    </row>
    <row r="42" spans="1:15" x14ac:dyDescent="0.3">
      <c r="A42" s="3" t="str">
        <f>List!$I$7</f>
        <v>2019-20</v>
      </c>
      <c r="B42" s="3" t="s">
        <v>141</v>
      </c>
      <c r="C42" s="3">
        <v>5</v>
      </c>
      <c r="D42" s="3" t="s">
        <v>1819</v>
      </c>
      <c r="E42" s="8" t="s">
        <v>145</v>
      </c>
      <c r="F42" s="8">
        <v>52</v>
      </c>
      <c r="G42" s="3" t="s">
        <v>530</v>
      </c>
      <c r="H42" s="3" t="s">
        <v>1213</v>
      </c>
      <c r="I42" s="3" t="s">
        <v>59</v>
      </c>
      <c r="J42" s="3" t="s">
        <v>33</v>
      </c>
      <c r="K42" s="3" t="s">
        <v>27</v>
      </c>
      <c r="L42" s="3" t="s">
        <v>35</v>
      </c>
      <c r="M42" s="3" t="s">
        <v>1839</v>
      </c>
      <c r="N42" s="4">
        <v>60000</v>
      </c>
      <c r="O42" s="4">
        <v>476549.56800000003</v>
      </c>
    </row>
    <row r="43" spans="1:15" x14ac:dyDescent="0.3">
      <c r="A43" s="5" t="str">
        <f>List!$I$7</f>
        <v>2019-20</v>
      </c>
      <c r="B43" s="5" t="s">
        <v>76</v>
      </c>
      <c r="C43" s="5">
        <v>4</v>
      </c>
      <c r="D43" s="5" t="s">
        <v>1819</v>
      </c>
      <c r="E43" s="7" t="s">
        <v>64</v>
      </c>
      <c r="F43" s="7">
        <v>10</v>
      </c>
      <c r="G43" s="5" t="s">
        <v>102</v>
      </c>
      <c r="H43" s="5" t="s">
        <v>869</v>
      </c>
      <c r="I43" s="5" t="s">
        <v>63</v>
      </c>
      <c r="J43" s="5" t="s">
        <v>72</v>
      </c>
      <c r="K43" s="5" t="s">
        <v>48</v>
      </c>
      <c r="L43" s="5" t="s">
        <v>55</v>
      </c>
      <c r="M43" s="5" t="s">
        <v>1840</v>
      </c>
      <c r="N43" s="6">
        <v>70500</v>
      </c>
      <c r="O43" s="6">
        <v>4004442.1120000007</v>
      </c>
    </row>
    <row r="44" spans="1:15" x14ac:dyDescent="0.3">
      <c r="A44" s="3" t="str">
        <f>List!$I$7</f>
        <v>2019-20</v>
      </c>
      <c r="B44" s="3" t="s">
        <v>45</v>
      </c>
      <c r="C44" s="3">
        <v>2</v>
      </c>
      <c r="D44" s="3" t="s">
        <v>1818</v>
      </c>
      <c r="E44" s="8" t="s">
        <v>112</v>
      </c>
      <c r="F44" s="8">
        <v>74</v>
      </c>
      <c r="G44" s="3" t="s">
        <v>1769</v>
      </c>
      <c r="H44" s="3" t="s">
        <v>901</v>
      </c>
      <c r="I44" s="3" t="s">
        <v>59</v>
      </c>
      <c r="J44" s="3" t="s">
        <v>72</v>
      </c>
      <c r="K44" s="3" t="s">
        <v>27</v>
      </c>
      <c r="L44" s="3" t="s">
        <v>28</v>
      </c>
      <c r="M44" s="3" t="s">
        <v>1839</v>
      </c>
      <c r="N44" s="4">
        <v>61500</v>
      </c>
      <c r="O44" s="4">
        <v>3358086.1973999999</v>
      </c>
    </row>
    <row r="45" spans="1:15" x14ac:dyDescent="0.3">
      <c r="A45" s="5" t="str">
        <f>List!$I$7</f>
        <v>2019-20</v>
      </c>
      <c r="B45" s="5" t="s">
        <v>125</v>
      </c>
      <c r="C45" s="5">
        <v>7</v>
      </c>
      <c r="D45" s="5" t="s">
        <v>1816</v>
      </c>
      <c r="E45" s="7" t="s">
        <v>402</v>
      </c>
      <c r="F45" s="7">
        <v>55</v>
      </c>
      <c r="G45" s="5" t="s">
        <v>1224</v>
      </c>
      <c r="H45" s="5" t="s">
        <v>712</v>
      </c>
      <c r="I45" s="5" t="s">
        <v>54</v>
      </c>
      <c r="J45" s="5" t="s">
        <v>44</v>
      </c>
      <c r="K45" s="5" t="s">
        <v>48</v>
      </c>
      <c r="L45" s="5" t="s">
        <v>55</v>
      </c>
      <c r="M45" s="5" t="s">
        <v>1840</v>
      </c>
      <c r="N45" s="6">
        <v>49500</v>
      </c>
      <c r="O45" s="6">
        <v>8173698.7331999997</v>
      </c>
    </row>
    <row r="46" spans="1:15" x14ac:dyDescent="0.3">
      <c r="A46" s="3" t="str">
        <f>List!$I$7</f>
        <v>2019-20</v>
      </c>
      <c r="B46" s="3" t="s">
        <v>16</v>
      </c>
      <c r="C46" s="3">
        <v>10</v>
      </c>
      <c r="D46" s="3" t="s">
        <v>1817</v>
      </c>
      <c r="E46" s="3" t="s">
        <v>322</v>
      </c>
      <c r="F46" s="3">
        <v>77</v>
      </c>
      <c r="G46" s="3" t="s">
        <v>1595</v>
      </c>
      <c r="H46" s="3" t="s">
        <v>568</v>
      </c>
      <c r="I46" s="3" t="s">
        <v>20</v>
      </c>
      <c r="J46" s="3" t="s">
        <v>1806</v>
      </c>
      <c r="K46" s="3" t="s">
        <v>27</v>
      </c>
      <c r="L46" s="3" t="s">
        <v>28</v>
      </c>
      <c r="M46" s="3" t="s">
        <v>1840</v>
      </c>
      <c r="N46" s="4">
        <v>69000</v>
      </c>
      <c r="O46" s="4">
        <v>24747867.413279999</v>
      </c>
    </row>
    <row r="47" spans="1:15" x14ac:dyDescent="0.3">
      <c r="A47" s="5" t="str">
        <f>List!$I$7</f>
        <v>2019-20</v>
      </c>
      <c r="B47" s="5" t="s">
        <v>45</v>
      </c>
      <c r="C47" s="5">
        <v>2</v>
      </c>
      <c r="D47" s="5" t="s">
        <v>1818</v>
      </c>
      <c r="E47" s="5" t="s">
        <v>291</v>
      </c>
      <c r="F47" s="5">
        <v>81</v>
      </c>
      <c r="G47" s="5" t="s">
        <v>1353</v>
      </c>
      <c r="H47" s="5" t="s">
        <v>545</v>
      </c>
      <c r="I47" s="5" t="s">
        <v>20</v>
      </c>
      <c r="J47" s="5" t="s">
        <v>72</v>
      </c>
      <c r="K47" s="5" t="s">
        <v>48</v>
      </c>
      <c r="L47" s="5" t="s">
        <v>49</v>
      </c>
      <c r="M47" s="5" t="s">
        <v>1840</v>
      </c>
      <c r="N47" s="6">
        <v>91500</v>
      </c>
      <c r="O47" s="6">
        <v>8589296.6741999984</v>
      </c>
    </row>
    <row r="48" spans="1:15" x14ac:dyDescent="0.3">
      <c r="A48" s="3" t="str">
        <f>List!$I$7</f>
        <v>2019-20</v>
      </c>
      <c r="B48" s="3" t="s">
        <v>141</v>
      </c>
      <c r="C48" s="3">
        <v>5</v>
      </c>
      <c r="D48" s="3" t="s">
        <v>1819</v>
      </c>
      <c r="E48" s="3" t="s">
        <v>267</v>
      </c>
      <c r="F48" s="3">
        <v>58</v>
      </c>
      <c r="G48" s="3" t="s">
        <v>1290</v>
      </c>
      <c r="H48" s="3" t="s">
        <v>79</v>
      </c>
      <c r="I48" s="3" t="s">
        <v>80</v>
      </c>
      <c r="J48" s="3" t="s">
        <v>72</v>
      </c>
      <c r="K48" s="3" t="s">
        <v>27</v>
      </c>
      <c r="L48" s="3" t="s">
        <v>28</v>
      </c>
      <c r="M48" s="3" t="s">
        <v>1840</v>
      </c>
      <c r="N48" s="4">
        <v>21000</v>
      </c>
      <c r="O48" s="4">
        <v>103191.21120000001</v>
      </c>
    </row>
    <row r="49" spans="1:15" x14ac:dyDescent="0.3">
      <c r="A49" s="5" t="str">
        <f>List!$I$7</f>
        <v>2019-20</v>
      </c>
      <c r="B49" s="5" t="s">
        <v>36</v>
      </c>
      <c r="C49" s="5">
        <v>8</v>
      </c>
      <c r="D49" s="5" t="s">
        <v>1816</v>
      </c>
      <c r="E49" s="5" t="s">
        <v>359</v>
      </c>
      <c r="F49" s="5">
        <v>76</v>
      </c>
      <c r="G49" s="5" t="s">
        <v>587</v>
      </c>
      <c r="H49" s="5" t="s">
        <v>948</v>
      </c>
      <c r="I49" s="5" t="s">
        <v>54</v>
      </c>
      <c r="J49" s="5" t="s">
        <v>1805</v>
      </c>
      <c r="K49" s="5" t="s">
        <v>48</v>
      </c>
      <c r="L49" s="5" t="s">
        <v>49</v>
      </c>
      <c r="M49" s="5" t="s">
        <v>1839</v>
      </c>
      <c r="N49" s="6">
        <v>76500</v>
      </c>
      <c r="O49" s="6">
        <v>15370782.383879999</v>
      </c>
    </row>
    <row r="50" spans="1:15" x14ac:dyDescent="0.3">
      <c r="A50" s="3" t="str">
        <f>List!$I$7</f>
        <v>2019-20</v>
      </c>
      <c r="B50" s="3" t="s">
        <v>116</v>
      </c>
      <c r="C50" s="3">
        <v>1</v>
      </c>
      <c r="D50" s="3" t="s">
        <v>1818</v>
      </c>
      <c r="E50" s="3" t="s">
        <v>342</v>
      </c>
      <c r="F50" s="3">
        <v>20</v>
      </c>
      <c r="G50" s="3" t="s">
        <v>1571</v>
      </c>
      <c r="H50" s="3" t="s">
        <v>132</v>
      </c>
      <c r="I50" s="3" t="s">
        <v>63</v>
      </c>
      <c r="J50" s="3" t="s">
        <v>72</v>
      </c>
      <c r="K50" s="3" t="s">
        <v>27</v>
      </c>
      <c r="L50" s="3" t="s">
        <v>28</v>
      </c>
      <c r="M50" s="3" t="s">
        <v>1839</v>
      </c>
      <c r="N50" s="4">
        <v>63000</v>
      </c>
      <c r="O50" s="4">
        <v>1234726.6932000001</v>
      </c>
    </row>
    <row r="51" spans="1:15" x14ac:dyDescent="0.3">
      <c r="A51" s="5" t="str">
        <f>List!$I$7</f>
        <v>2019-20</v>
      </c>
      <c r="B51" s="5" t="s">
        <v>45</v>
      </c>
      <c r="C51" s="5">
        <v>2</v>
      </c>
      <c r="D51" s="5" t="s">
        <v>1818</v>
      </c>
      <c r="E51" s="5" t="s">
        <v>41</v>
      </c>
      <c r="F51" s="5">
        <v>70</v>
      </c>
      <c r="G51" s="5" t="s">
        <v>184</v>
      </c>
      <c r="H51" s="5" t="s">
        <v>655</v>
      </c>
      <c r="I51" s="5" t="s">
        <v>54</v>
      </c>
      <c r="J51" s="5" t="s">
        <v>1805</v>
      </c>
      <c r="K51" s="5" t="s">
        <v>21</v>
      </c>
      <c r="L51" s="5" t="s">
        <v>22</v>
      </c>
      <c r="M51" s="5" t="s">
        <v>1841</v>
      </c>
      <c r="N51" s="6">
        <v>70500</v>
      </c>
      <c r="O51" s="6">
        <v>22732203.892199997</v>
      </c>
    </row>
    <row r="52" spans="1:15" x14ac:dyDescent="0.3">
      <c r="A52" s="3" t="str">
        <f>List!$I$7</f>
        <v>2019-20</v>
      </c>
      <c r="B52" s="3" t="s">
        <v>50</v>
      </c>
      <c r="C52" s="3">
        <v>11</v>
      </c>
      <c r="D52" s="3" t="s">
        <v>1817</v>
      </c>
      <c r="E52" s="3" t="s">
        <v>64</v>
      </c>
      <c r="F52" s="3">
        <v>66</v>
      </c>
      <c r="G52" s="3" t="s">
        <v>1058</v>
      </c>
      <c r="H52" s="3" t="s">
        <v>565</v>
      </c>
      <c r="I52" s="3" t="s">
        <v>80</v>
      </c>
      <c r="J52" s="3" t="s">
        <v>1806</v>
      </c>
      <c r="K52" s="3" t="s">
        <v>21</v>
      </c>
      <c r="L52" s="3" t="s">
        <v>22</v>
      </c>
      <c r="M52" s="3" t="s">
        <v>1839</v>
      </c>
      <c r="N52" s="4">
        <v>66000</v>
      </c>
      <c r="O52" s="4">
        <v>265290.85440000001</v>
      </c>
    </row>
    <row r="53" spans="1:15" x14ac:dyDescent="0.3">
      <c r="A53" s="5" t="str">
        <f>List!$I$7</f>
        <v>2019-20</v>
      </c>
      <c r="B53" s="5" t="s">
        <v>60</v>
      </c>
      <c r="C53" s="5">
        <v>6</v>
      </c>
      <c r="D53" s="5" t="s">
        <v>1819</v>
      </c>
      <c r="E53" s="5" t="s">
        <v>195</v>
      </c>
      <c r="F53" s="5">
        <v>64</v>
      </c>
      <c r="G53" s="5" t="s">
        <v>1099</v>
      </c>
      <c r="H53" s="5" t="s">
        <v>1485</v>
      </c>
      <c r="I53" s="5" t="s">
        <v>20</v>
      </c>
      <c r="J53" s="5" t="s">
        <v>86</v>
      </c>
      <c r="K53" s="5" t="s">
        <v>48</v>
      </c>
      <c r="L53" s="5" t="s">
        <v>49</v>
      </c>
      <c r="M53" s="5" t="s">
        <v>1839</v>
      </c>
      <c r="N53" s="6">
        <v>55500</v>
      </c>
      <c r="O53" s="6">
        <v>1051587.3081999999</v>
      </c>
    </row>
    <row r="54" spans="1:15" x14ac:dyDescent="0.3">
      <c r="A54" s="3" t="str">
        <f>List!$I$7</f>
        <v>2019-20</v>
      </c>
      <c r="B54" s="3" t="s">
        <v>45</v>
      </c>
      <c r="C54" s="3">
        <v>2</v>
      </c>
      <c r="D54" s="3" t="s">
        <v>1818</v>
      </c>
      <c r="E54" s="3" t="s">
        <v>67</v>
      </c>
      <c r="F54" s="3">
        <v>53</v>
      </c>
      <c r="G54" s="3" t="s">
        <v>1241</v>
      </c>
      <c r="H54" s="3" t="s">
        <v>1479</v>
      </c>
      <c r="I54" s="3" t="s">
        <v>32</v>
      </c>
      <c r="J54" s="3" t="s">
        <v>44</v>
      </c>
      <c r="K54" s="3" t="s">
        <v>21</v>
      </c>
      <c r="L54" s="3" t="s">
        <v>22</v>
      </c>
      <c r="M54" s="3" t="s">
        <v>1841</v>
      </c>
      <c r="N54" s="4">
        <v>37500</v>
      </c>
      <c r="O54" s="4">
        <v>272855.44</v>
      </c>
    </row>
    <row r="55" spans="1:15" x14ac:dyDescent="0.3">
      <c r="A55" s="5" t="str">
        <f>List!$I$7</f>
        <v>2019-20</v>
      </c>
      <c r="B55" s="5" t="s">
        <v>116</v>
      </c>
      <c r="C55" s="5">
        <v>1</v>
      </c>
      <c r="D55" s="5" t="s">
        <v>1818</v>
      </c>
      <c r="E55" s="7" t="s">
        <v>142</v>
      </c>
      <c r="F55" s="7">
        <v>37</v>
      </c>
      <c r="G55" s="5" t="s">
        <v>1781</v>
      </c>
      <c r="H55" s="5" t="s">
        <v>648</v>
      </c>
      <c r="I55" s="5" t="s">
        <v>26</v>
      </c>
      <c r="J55" s="5" t="s">
        <v>86</v>
      </c>
      <c r="K55" s="5" t="s">
        <v>21</v>
      </c>
      <c r="L55" s="5" t="s">
        <v>22</v>
      </c>
      <c r="M55" s="5" t="s">
        <v>1839</v>
      </c>
      <c r="N55" s="6">
        <v>66000</v>
      </c>
      <c r="O55" s="6">
        <v>94116.607199999984</v>
      </c>
    </row>
    <row r="56" spans="1:15" x14ac:dyDescent="0.3">
      <c r="A56" s="3" t="str">
        <f>List!$I$7</f>
        <v>2019-20</v>
      </c>
      <c r="B56" s="3" t="s">
        <v>141</v>
      </c>
      <c r="C56" s="3">
        <v>5</v>
      </c>
      <c r="D56" s="3" t="s">
        <v>1819</v>
      </c>
      <c r="E56" s="8" t="s">
        <v>202</v>
      </c>
      <c r="F56" s="8">
        <v>64</v>
      </c>
      <c r="G56" s="3" t="s">
        <v>621</v>
      </c>
      <c r="H56" s="3" t="s">
        <v>639</v>
      </c>
      <c r="I56" s="3" t="s">
        <v>32</v>
      </c>
      <c r="J56" s="3" t="s">
        <v>72</v>
      </c>
      <c r="K56" s="3" t="s">
        <v>48</v>
      </c>
      <c r="L56" s="3" t="s">
        <v>49</v>
      </c>
      <c r="M56" s="3" t="s">
        <v>1841</v>
      </c>
      <c r="N56" s="4">
        <v>34500</v>
      </c>
      <c r="O56" s="4">
        <v>241940.05439999999</v>
      </c>
    </row>
    <row r="57" spans="1:15" x14ac:dyDescent="0.3">
      <c r="A57" s="5" t="str">
        <f>List!$I$7</f>
        <v>2019-20</v>
      </c>
      <c r="B57" s="5" t="s">
        <v>101</v>
      </c>
      <c r="C57" s="5">
        <v>9</v>
      </c>
      <c r="D57" s="5" t="s">
        <v>1816</v>
      </c>
      <c r="E57" s="7" t="s">
        <v>274</v>
      </c>
      <c r="F57" s="7">
        <v>48</v>
      </c>
      <c r="G57" s="5" t="s">
        <v>1217</v>
      </c>
      <c r="H57" s="5" t="s">
        <v>1278</v>
      </c>
      <c r="I57" s="5" t="s">
        <v>40</v>
      </c>
      <c r="J57" s="5" t="s">
        <v>86</v>
      </c>
      <c r="K57" s="5" t="s">
        <v>21</v>
      </c>
      <c r="L57" s="5" t="s">
        <v>22</v>
      </c>
      <c r="M57" s="5" t="s">
        <v>1840</v>
      </c>
      <c r="N57" s="6">
        <v>43500</v>
      </c>
      <c r="O57" s="6">
        <v>263583.83040000004</v>
      </c>
    </row>
    <row r="58" spans="1:15" x14ac:dyDescent="0.3">
      <c r="A58" s="3" t="str">
        <f>List!$I$7</f>
        <v>2019-20</v>
      </c>
      <c r="B58" s="3" t="s">
        <v>76</v>
      </c>
      <c r="C58" s="3">
        <v>4</v>
      </c>
      <c r="D58" s="3" t="s">
        <v>1819</v>
      </c>
      <c r="E58" s="8" t="s">
        <v>128</v>
      </c>
      <c r="F58" s="8">
        <v>43</v>
      </c>
      <c r="G58" s="3" t="s">
        <v>1225</v>
      </c>
      <c r="H58" s="3" t="s">
        <v>1187</v>
      </c>
      <c r="I58" s="3" t="s">
        <v>59</v>
      </c>
      <c r="J58" s="3" t="s">
        <v>72</v>
      </c>
      <c r="K58" s="3" t="s">
        <v>27</v>
      </c>
      <c r="L58" s="3" t="s">
        <v>35</v>
      </c>
      <c r="M58" s="3" t="s">
        <v>1840</v>
      </c>
      <c r="N58" s="4">
        <v>61500</v>
      </c>
      <c r="O58" s="4">
        <v>180802.29200000004</v>
      </c>
    </row>
    <row r="59" spans="1:15" x14ac:dyDescent="0.3">
      <c r="A59" s="5" t="str">
        <f>List!$I$7</f>
        <v>2019-20</v>
      </c>
      <c r="B59" s="5" t="s">
        <v>125</v>
      </c>
      <c r="C59" s="5">
        <v>7</v>
      </c>
      <c r="D59" s="5" t="s">
        <v>1816</v>
      </c>
      <c r="E59" s="5" t="s">
        <v>274</v>
      </c>
      <c r="F59" s="5">
        <v>81</v>
      </c>
      <c r="G59" s="5" t="s">
        <v>150</v>
      </c>
      <c r="H59" s="5" t="s">
        <v>1696</v>
      </c>
      <c r="I59" s="5" t="s">
        <v>54</v>
      </c>
      <c r="J59" s="5" t="s">
        <v>72</v>
      </c>
      <c r="K59" s="5" t="s">
        <v>48</v>
      </c>
      <c r="L59" s="5" t="s">
        <v>49</v>
      </c>
      <c r="M59" s="5" t="s">
        <v>1839</v>
      </c>
      <c r="N59" s="6">
        <v>36000</v>
      </c>
      <c r="O59" s="6">
        <v>2173904.7263999996</v>
      </c>
    </row>
    <row r="60" spans="1:15" x14ac:dyDescent="0.3">
      <c r="A60" s="3" t="str">
        <f>List!$I$7</f>
        <v>2019-20</v>
      </c>
      <c r="B60" s="3" t="s">
        <v>101</v>
      </c>
      <c r="C60" s="3">
        <v>9</v>
      </c>
      <c r="D60" s="3" t="s">
        <v>1816</v>
      </c>
      <c r="E60" s="3" t="s">
        <v>226</v>
      </c>
      <c r="F60" s="3">
        <v>20</v>
      </c>
      <c r="G60" s="3" t="s">
        <v>577</v>
      </c>
      <c r="H60" s="3" t="s">
        <v>370</v>
      </c>
      <c r="I60" s="3" t="s">
        <v>63</v>
      </c>
      <c r="J60" s="3" t="s">
        <v>86</v>
      </c>
      <c r="K60" s="3" t="s">
        <v>27</v>
      </c>
      <c r="L60" s="3" t="s">
        <v>28</v>
      </c>
      <c r="M60" s="3" t="s">
        <v>1841</v>
      </c>
      <c r="N60" s="4">
        <v>28500</v>
      </c>
      <c r="O60" s="4">
        <v>4443136.1414000001</v>
      </c>
    </row>
    <row r="61" spans="1:15" x14ac:dyDescent="0.3">
      <c r="A61" s="5" t="str">
        <f>List!$I$7</f>
        <v>2019-20</v>
      </c>
      <c r="B61" s="5" t="s">
        <v>45</v>
      </c>
      <c r="C61" s="5">
        <v>2</v>
      </c>
      <c r="D61" s="5" t="s">
        <v>1818</v>
      </c>
      <c r="E61" s="5" t="s">
        <v>597</v>
      </c>
      <c r="F61" s="5">
        <v>64</v>
      </c>
      <c r="G61" s="5" t="s">
        <v>1483</v>
      </c>
      <c r="H61" s="5" t="s">
        <v>479</v>
      </c>
      <c r="I61" s="5" t="s">
        <v>40</v>
      </c>
      <c r="J61" s="5" t="s">
        <v>1805</v>
      </c>
      <c r="K61" s="5" t="s">
        <v>48</v>
      </c>
      <c r="L61" s="5" t="s">
        <v>49</v>
      </c>
      <c r="M61" s="5" t="s">
        <v>1840</v>
      </c>
      <c r="N61" s="6">
        <v>79500</v>
      </c>
      <c r="O61" s="6">
        <v>535792.15800000005</v>
      </c>
    </row>
    <row r="62" spans="1:15" x14ac:dyDescent="0.3">
      <c r="A62" s="3" t="str">
        <f>List!$I$7</f>
        <v>2019-20</v>
      </c>
      <c r="B62" s="3" t="s">
        <v>101</v>
      </c>
      <c r="C62" s="3">
        <v>9</v>
      </c>
      <c r="D62" s="3" t="s">
        <v>1816</v>
      </c>
      <c r="E62" s="3" t="s">
        <v>37</v>
      </c>
      <c r="F62" s="3">
        <v>12</v>
      </c>
      <c r="G62" s="3" t="s">
        <v>668</v>
      </c>
      <c r="H62" s="3" t="s">
        <v>631</v>
      </c>
      <c r="I62" s="3" t="s">
        <v>40</v>
      </c>
      <c r="J62" s="3" t="s">
        <v>86</v>
      </c>
      <c r="K62" s="3" t="s">
        <v>48</v>
      </c>
      <c r="L62" s="3" t="s">
        <v>55</v>
      </c>
      <c r="M62" s="3" t="s">
        <v>1841</v>
      </c>
      <c r="N62" s="4">
        <v>72000</v>
      </c>
      <c r="O62" s="4">
        <v>3721799.9491199991</v>
      </c>
    </row>
    <row r="63" spans="1:15" x14ac:dyDescent="0.3">
      <c r="A63" s="5" t="str">
        <f>List!$I$7</f>
        <v>2019-20</v>
      </c>
      <c r="B63" s="5" t="s">
        <v>92</v>
      </c>
      <c r="C63" s="5">
        <v>12</v>
      </c>
      <c r="D63" s="5" t="s">
        <v>1817</v>
      </c>
      <c r="E63" s="5" t="s">
        <v>332</v>
      </c>
      <c r="F63" s="5">
        <v>61</v>
      </c>
      <c r="G63" s="5" t="s">
        <v>995</v>
      </c>
      <c r="H63" s="5" t="s">
        <v>1451</v>
      </c>
      <c r="I63" s="5" t="s">
        <v>32</v>
      </c>
      <c r="J63" s="5" t="s">
        <v>1806</v>
      </c>
      <c r="K63" s="5" t="s">
        <v>27</v>
      </c>
      <c r="L63" s="5" t="s">
        <v>28</v>
      </c>
      <c r="M63" s="5" t="s">
        <v>1839</v>
      </c>
      <c r="N63" s="6">
        <v>85500</v>
      </c>
      <c r="O63" s="6">
        <v>620932.39560000005</v>
      </c>
    </row>
    <row r="64" spans="1:15" x14ac:dyDescent="0.3">
      <c r="A64" s="3" t="str">
        <f>List!$I$7</f>
        <v>2019-20</v>
      </c>
      <c r="B64" s="3" t="s">
        <v>45</v>
      </c>
      <c r="C64" s="3">
        <v>2</v>
      </c>
      <c r="D64" s="3" t="s">
        <v>1818</v>
      </c>
      <c r="E64" s="3" t="s">
        <v>17</v>
      </c>
      <c r="F64" s="3">
        <v>38</v>
      </c>
      <c r="G64" s="3" t="s">
        <v>454</v>
      </c>
      <c r="H64" s="3" t="s">
        <v>860</v>
      </c>
      <c r="I64" s="3" t="s">
        <v>59</v>
      </c>
      <c r="J64" s="3" t="s">
        <v>1806</v>
      </c>
      <c r="K64" s="3" t="s">
        <v>34</v>
      </c>
      <c r="L64" s="3" t="s">
        <v>35</v>
      </c>
      <c r="M64" s="3" t="s">
        <v>1841</v>
      </c>
      <c r="N64" s="4">
        <v>40500</v>
      </c>
      <c r="O64" s="4">
        <v>3070894.5471599996</v>
      </c>
    </row>
    <row r="65" spans="1:15" x14ac:dyDescent="0.3">
      <c r="A65" s="5" t="str">
        <f>List!$I$7</f>
        <v>2019-20</v>
      </c>
      <c r="B65" s="5" t="s">
        <v>92</v>
      </c>
      <c r="C65" s="5">
        <v>12</v>
      </c>
      <c r="D65" s="5" t="s">
        <v>1817</v>
      </c>
      <c r="E65" s="5" t="s">
        <v>154</v>
      </c>
      <c r="F65" s="5">
        <v>51</v>
      </c>
      <c r="G65" s="5" t="s">
        <v>606</v>
      </c>
      <c r="H65" s="5" t="s">
        <v>783</v>
      </c>
      <c r="I65" s="5" t="s">
        <v>54</v>
      </c>
      <c r="J65" s="5" t="s">
        <v>33</v>
      </c>
      <c r="K65" s="5" t="s">
        <v>21</v>
      </c>
      <c r="L65" s="5" t="s">
        <v>22</v>
      </c>
      <c r="M65" s="5" t="s">
        <v>1841</v>
      </c>
      <c r="N65" s="6">
        <v>76500</v>
      </c>
      <c r="O65" s="6">
        <v>482160.20159999997</v>
      </c>
    </row>
    <row r="66" spans="1:15" x14ac:dyDescent="0.3">
      <c r="A66" s="3" t="str">
        <f>List!$I$7</f>
        <v>2019-20</v>
      </c>
      <c r="B66" s="3" t="s">
        <v>60</v>
      </c>
      <c r="C66" s="3">
        <v>6</v>
      </c>
      <c r="D66" s="3" t="s">
        <v>1819</v>
      </c>
      <c r="E66" s="3" t="s">
        <v>226</v>
      </c>
      <c r="F66" s="3">
        <v>58</v>
      </c>
      <c r="G66" s="3" t="s">
        <v>1606</v>
      </c>
      <c r="H66" s="3" t="s">
        <v>1212</v>
      </c>
      <c r="I66" s="3" t="s">
        <v>80</v>
      </c>
      <c r="J66" s="3" t="s">
        <v>1806</v>
      </c>
      <c r="K66" s="3" t="s">
        <v>27</v>
      </c>
      <c r="L66" s="3" t="s">
        <v>28</v>
      </c>
      <c r="M66" s="3" t="s">
        <v>1841</v>
      </c>
      <c r="N66" s="4">
        <v>64500</v>
      </c>
      <c r="O66" s="4">
        <v>6798130.3477999996</v>
      </c>
    </row>
    <row r="67" spans="1:15" x14ac:dyDescent="0.3">
      <c r="A67" s="5" t="str">
        <f>List!$I$7</f>
        <v>2019-20</v>
      </c>
      <c r="B67" s="5" t="s">
        <v>141</v>
      </c>
      <c r="C67" s="5">
        <v>5</v>
      </c>
      <c r="D67" s="5" t="s">
        <v>1819</v>
      </c>
      <c r="E67" s="5" t="s">
        <v>342</v>
      </c>
      <c r="F67" s="5">
        <v>10</v>
      </c>
      <c r="G67" s="5" t="s">
        <v>912</v>
      </c>
      <c r="H67" s="5" t="s">
        <v>572</v>
      </c>
      <c r="I67" s="5" t="s">
        <v>63</v>
      </c>
      <c r="J67" s="5" t="s">
        <v>44</v>
      </c>
      <c r="K67" s="5" t="s">
        <v>48</v>
      </c>
      <c r="L67" s="5" t="s">
        <v>55</v>
      </c>
      <c r="M67" s="5" t="s">
        <v>1841</v>
      </c>
      <c r="N67" s="6">
        <v>51000</v>
      </c>
      <c r="O67" s="6">
        <v>3101152.6479999996</v>
      </c>
    </row>
    <row r="68" spans="1:15" x14ac:dyDescent="0.3">
      <c r="A68" s="3" t="str">
        <f>List!$I$7</f>
        <v>2019-20</v>
      </c>
      <c r="B68" s="3" t="s">
        <v>125</v>
      </c>
      <c r="C68" s="3">
        <v>7</v>
      </c>
      <c r="D68" s="3" t="s">
        <v>1816</v>
      </c>
      <c r="E68" s="3" t="s">
        <v>209</v>
      </c>
      <c r="F68" s="3">
        <v>17</v>
      </c>
      <c r="G68" s="3" t="s">
        <v>1637</v>
      </c>
      <c r="H68" s="3" t="s">
        <v>1270</v>
      </c>
      <c r="I68" s="3" t="s">
        <v>59</v>
      </c>
      <c r="J68" s="3" t="s">
        <v>1805</v>
      </c>
      <c r="K68" s="3" t="s">
        <v>27</v>
      </c>
      <c r="L68" s="3" t="s">
        <v>28</v>
      </c>
      <c r="M68" s="3" t="s">
        <v>1839</v>
      </c>
      <c r="N68" s="4">
        <v>70500</v>
      </c>
      <c r="O68" s="4">
        <v>10881974.305400001</v>
      </c>
    </row>
    <row r="69" spans="1:15" x14ac:dyDescent="0.3">
      <c r="A69" s="5" t="str">
        <f>List!$I$7</f>
        <v>2019-20</v>
      </c>
      <c r="B69" s="5" t="s">
        <v>125</v>
      </c>
      <c r="C69" s="5">
        <v>7</v>
      </c>
      <c r="D69" s="5" t="s">
        <v>1816</v>
      </c>
      <c r="E69" s="5" t="s">
        <v>142</v>
      </c>
      <c r="F69" s="5">
        <v>83</v>
      </c>
      <c r="G69" s="5" t="s">
        <v>538</v>
      </c>
      <c r="H69" s="5" t="s">
        <v>1047</v>
      </c>
      <c r="I69" s="5" t="s">
        <v>26</v>
      </c>
      <c r="J69" s="5" t="s">
        <v>33</v>
      </c>
      <c r="K69" s="5" t="s">
        <v>27</v>
      </c>
      <c r="L69" s="5" t="s">
        <v>28</v>
      </c>
      <c r="M69" s="5" t="s">
        <v>1839</v>
      </c>
      <c r="N69" s="6">
        <v>40500</v>
      </c>
      <c r="O69" s="6">
        <v>131453.32860000001</v>
      </c>
    </row>
    <row r="70" spans="1:15" x14ac:dyDescent="0.3">
      <c r="A70" s="3" t="str">
        <f>List!$I$7</f>
        <v>2019-20</v>
      </c>
      <c r="B70" s="3" t="s">
        <v>50</v>
      </c>
      <c r="C70" s="3">
        <v>11</v>
      </c>
      <c r="D70" s="3" t="s">
        <v>1817</v>
      </c>
      <c r="E70" s="3" t="s">
        <v>342</v>
      </c>
      <c r="F70" s="3">
        <v>22</v>
      </c>
      <c r="G70" s="3" t="s">
        <v>1777</v>
      </c>
      <c r="H70" s="3" t="s">
        <v>631</v>
      </c>
      <c r="I70" s="3" t="s">
        <v>40</v>
      </c>
      <c r="J70" s="3" t="s">
        <v>86</v>
      </c>
      <c r="K70" s="3" t="s">
        <v>48</v>
      </c>
      <c r="L70" s="3" t="s">
        <v>55</v>
      </c>
      <c r="M70" s="3" t="s">
        <v>1840</v>
      </c>
      <c r="N70" s="4">
        <v>51000</v>
      </c>
      <c r="O70" s="4">
        <v>402735.54200000002</v>
      </c>
    </row>
    <row r="71" spans="1:15" x14ac:dyDescent="0.3">
      <c r="A71" s="5" t="str">
        <f>List!$I$7</f>
        <v>2019-20</v>
      </c>
      <c r="B71" s="5" t="s">
        <v>45</v>
      </c>
      <c r="C71" s="5">
        <v>2</v>
      </c>
      <c r="D71" s="5" t="s">
        <v>1818</v>
      </c>
      <c r="E71" s="5" t="s">
        <v>195</v>
      </c>
      <c r="F71" s="5">
        <v>16</v>
      </c>
      <c r="G71" s="5" t="s">
        <v>114</v>
      </c>
      <c r="H71" s="5" t="s">
        <v>1504</v>
      </c>
      <c r="I71" s="5" t="s">
        <v>80</v>
      </c>
      <c r="J71" s="5" t="s">
        <v>44</v>
      </c>
      <c r="K71" s="5" t="s">
        <v>21</v>
      </c>
      <c r="L71" s="5" t="s">
        <v>22</v>
      </c>
      <c r="M71" s="5" t="s">
        <v>1841</v>
      </c>
      <c r="N71" s="6">
        <v>66000</v>
      </c>
      <c r="O71" s="6">
        <v>423256.06400000007</v>
      </c>
    </row>
    <row r="72" spans="1:15" x14ac:dyDescent="0.3">
      <c r="A72" s="3" t="str">
        <f>List!$I$7</f>
        <v>2019-20</v>
      </c>
      <c r="B72" s="3" t="s">
        <v>50</v>
      </c>
      <c r="C72" s="3">
        <v>11</v>
      </c>
      <c r="D72" s="3" t="s">
        <v>1817</v>
      </c>
      <c r="E72" s="3" t="s">
        <v>131</v>
      </c>
      <c r="F72" s="3">
        <v>46</v>
      </c>
      <c r="G72" s="3" t="s">
        <v>1427</v>
      </c>
      <c r="H72" s="3" t="s">
        <v>979</v>
      </c>
      <c r="I72" s="3" t="s">
        <v>80</v>
      </c>
      <c r="J72" s="3" t="s">
        <v>33</v>
      </c>
      <c r="K72" s="3" t="s">
        <v>34</v>
      </c>
      <c r="L72" s="3" t="s">
        <v>35</v>
      </c>
      <c r="M72" s="3" t="s">
        <v>1841</v>
      </c>
      <c r="N72" s="4">
        <v>16500</v>
      </c>
      <c r="O72" s="4">
        <v>421792.26407999999</v>
      </c>
    </row>
    <row r="73" spans="1:15" x14ac:dyDescent="0.3">
      <c r="A73" s="5" t="str">
        <f>List!$I$7</f>
        <v>2019-20</v>
      </c>
      <c r="B73" s="5" t="s">
        <v>60</v>
      </c>
      <c r="C73" s="5">
        <v>6</v>
      </c>
      <c r="D73" s="5" t="s">
        <v>1819</v>
      </c>
      <c r="E73" s="5" t="s">
        <v>128</v>
      </c>
      <c r="F73" s="5">
        <v>11</v>
      </c>
      <c r="G73" s="5" t="s">
        <v>511</v>
      </c>
      <c r="H73" s="5" t="s">
        <v>661</v>
      </c>
      <c r="I73" s="5" t="s">
        <v>59</v>
      </c>
      <c r="J73" s="5" t="s">
        <v>44</v>
      </c>
      <c r="K73" s="5" t="s">
        <v>21</v>
      </c>
      <c r="L73" s="5" t="s">
        <v>22</v>
      </c>
      <c r="M73" s="5" t="s">
        <v>1840</v>
      </c>
      <c r="N73" s="6">
        <v>34500</v>
      </c>
      <c r="O73" s="6">
        <v>1358612.6716799999</v>
      </c>
    </row>
    <row r="74" spans="1:15" x14ac:dyDescent="0.3">
      <c r="A74" s="3" t="str">
        <f>List!$I$7</f>
        <v>2019-20</v>
      </c>
      <c r="B74" s="3" t="s">
        <v>116</v>
      </c>
      <c r="C74" s="3">
        <v>1</v>
      </c>
      <c r="D74" s="3" t="s">
        <v>1818</v>
      </c>
      <c r="E74" s="3" t="s">
        <v>226</v>
      </c>
      <c r="F74" s="3">
        <v>53</v>
      </c>
      <c r="G74" s="3" t="s">
        <v>871</v>
      </c>
      <c r="H74" s="3" t="s">
        <v>1535</v>
      </c>
      <c r="I74" s="3" t="s">
        <v>20</v>
      </c>
      <c r="J74" s="3" t="s">
        <v>1806</v>
      </c>
      <c r="K74" s="3" t="s">
        <v>21</v>
      </c>
      <c r="L74" s="3" t="s">
        <v>22</v>
      </c>
      <c r="M74" s="3" t="s">
        <v>1841</v>
      </c>
      <c r="N74" s="4">
        <v>87000</v>
      </c>
      <c r="O74" s="4">
        <v>806380.96</v>
      </c>
    </row>
    <row r="75" spans="1:15" x14ac:dyDescent="0.3">
      <c r="A75" s="5" t="str">
        <f>List!$I$7</f>
        <v>2019-20</v>
      </c>
      <c r="B75" s="5" t="s">
        <v>76</v>
      </c>
      <c r="C75" s="5">
        <v>4</v>
      </c>
      <c r="D75" s="5" t="s">
        <v>1819</v>
      </c>
      <c r="E75" s="5" t="s">
        <v>64</v>
      </c>
      <c r="F75" s="5">
        <v>65</v>
      </c>
      <c r="G75" s="5" t="s">
        <v>1512</v>
      </c>
      <c r="H75" s="5" t="s">
        <v>1496</v>
      </c>
      <c r="I75" s="5" t="s">
        <v>63</v>
      </c>
      <c r="J75" s="5" t="s">
        <v>1805</v>
      </c>
      <c r="K75" s="5" t="s">
        <v>21</v>
      </c>
      <c r="L75" s="5" t="s">
        <v>22</v>
      </c>
      <c r="M75" s="5" t="s">
        <v>1841</v>
      </c>
      <c r="N75" s="6">
        <v>12000</v>
      </c>
      <c r="O75" s="6">
        <v>14600813.990399998</v>
      </c>
    </row>
    <row r="76" spans="1:15" x14ac:dyDescent="0.3">
      <c r="A76" s="3" t="str">
        <f>List!$I$7</f>
        <v>2019-20</v>
      </c>
      <c r="B76" s="3" t="s">
        <v>16</v>
      </c>
      <c r="C76" s="3">
        <v>10</v>
      </c>
      <c r="D76" s="3" t="s">
        <v>1817</v>
      </c>
      <c r="E76" s="3" t="s">
        <v>23</v>
      </c>
      <c r="F76" s="3">
        <v>73</v>
      </c>
      <c r="G76" s="3" t="s">
        <v>975</v>
      </c>
      <c r="H76" s="3" t="s">
        <v>1156</v>
      </c>
      <c r="I76" s="3" t="s">
        <v>40</v>
      </c>
      <c r="J76" s="3" t="s">
        <v>33</v>
      </c>
      <c r="K76" s="3" t="s">
        <v>48</v>
      </c>
      <c r="L76" s="3" t="s">
        <v>49</v>
      </c>
      <c r="M76" s="3" t="s">
        <v>1840</v>
      </c>
      <c r="N76" s="4">
        <v>49500</v>
      </c>
      <c r="O76" s="4">
        <v>24150006.091199998</v>
      </c>
    </row>
    <row r="77" spans="1:15" x14ac:dyDescent="0.3">
      <c r="A77" s="5" t="str">
        <f>List!$I$7</f>
        <v>2019-20</v>
      </c>
      <c r="B77" s="5" t="s">
        <v>83</v>
      </c>
      <c r="C77" s="5">
        <v>3</v>
      </c>
      <c r="D77" s="5" t="s">
        <v>1818</v>
      </c>
      <c r="E77" s="7" t="s">
        <v>439</v>
      </c>
      <c r="F77" s="7">
        <v>75</v>
      </c>
      <c r="G77" s="5" t="s">
        <v>272</v>
      </c>
      <c r="H77" s="5" t="s">
        <v>69</v>
      </c>
      <c r="I77" s="5" t="s">
        <v>59</v>
      </c>
      <c r="J77" s="5" t="s">
        <v>33</v>
      </c>
      <c r="K77" s="5" t="s">
        <v>21</v>
      </c>
      <c r="L77" s="5" t="s">
        <v>22</v>
      </c>
      <c r="M77" s="5" t="s">
        <v>1841</v>
      </c>
      <c r="N77" s="6">
        <v>37500</v>
      </c>
      <c r="O77" s="6">
        <v>524487.15</v>
      </c>
    </row>
    <row r="78" spans="1:15" x14ac:dyDescent="0.3">
      <c r="A78" s="3" t="str">
        <f>List!$I$7</f>
        <v>2019-20</v>
      </c>
      <c r="B78" s="3" t="s">
        <v>50</v>
      </c>
      <c r="C78" s="3">
        <v>11</v>
      </c>
      <c r="D78" s="3" t="s">
        <v>1817</v>
      </c>
      <c r="E78" s="8" t="s">
        <v>41</v>
      </c>
      <c r="F78" s="8">
        <v>24</v>
      </c>
      <c r="G78" s="3" t="s">
        <v>1766</v>
      </c>
      <c r="H78" s="3" t="s">
        <v>681</v>
      </c>
      <c r="I78" s="3" t="s">
        <v>63</v>
      </c>
      <c r="J78" s="3" t="s">
        <v>1805</v>
      </c>
      <c r="K78" s="3" t="s">
        <v>48</v>
      </c>
      <c r="L78" s="3" t="s">
        <v>49</v>
      </c>
      <c r="M78" s="3" t="s">
        <v>1839</v>
      </c>
      <c r="N78" s="4">
        <v>54000</v>
      </c>
      <c r="O78" s="4">
        <v>798220.52640000009</v>
      </c>
    </row>
    <row r="79" spans="1:15" x14ac:dyDescent="0.3">
      <c r="A79" s="5" t="str">
        <f>List!$I$7</f>
        <v>2019-20</v>
      </c>
      <c r="B79" s="5" t="s">
        <v>16</v>
      </c>
      <c r="C79" s="5">
        <v>10</v>
      </c>
      <c r="D79" s="5" t="s">
        <v>1817</v>
      </c>
      <c r="E79" s="7" t="s">
        <v>154</v>
      </c>
      <c r="F79" s="7">
        <v>70</v>
      </c>
      <c r="G79" s="5" t="s">
        <v>1383</v>
      </c>
      <c r="H79" s="5" t="s">
        <v>1393</v>
      </c>
      <c r="I79" s="5" t="s">
        <v>59</v>
      </c>
      <c r="J79" s="5" t="s">
        <v>33</v>
      </c>
      <c r="K79" s="5" t="s">
        <v>21</v>
      </c>
      <c r="L79" s="5" t="s">
        <v>22</v>
      </c>
      <c r="M79" s="5" t="s">
        <v>1839</v>
      </c>
      <c r="N79" s="6">
        <v>82500</v>
      </c>
      <c r="O79" s="6">
        <v>178561.152</v>
      </c>
    </row>
    <row r="80" spans="1:15" x14ac:dyDescent="0.3">
      <c r="A80" s="3" t="str">
        <f>List!$I$7</f>
        <v>2019-20</v>
      </c>
      <c r="B80" s="3" t="s">
        <v>125</v>
      </c>
      <c r="C80" s="3">
        <v>7</v>
      </c>
      <c r="D80" s="3" t="s">
        <v>1816</v>
      </c>
      <c r="E80" s="8" t="s">
        <v>410</v>
      </c>
      <c r="F80" s="8">
        <v>66</v>
      </c>
      <c r="G80" s="3" t="s">
        <v>440</v>
      </c>
      <c r="H80" s="3" t="s">
        <v>389</v>
      </c>
      <c r="I80" s="3" t="s">
        <v>40</v>
      </c>
      <c r="J80" s="3" t="s">
        <v>1806</v>
      </c>
      <c r="K80" s="3" t="s">
        <v>21</v>
      </c>
      <c r="L80" s="3" t="s">
        <v>22</v>
      </c>
      <c r="M80" s="3" t="s">
        <v>1841</v>
      </c>
      <c r="N80" s="4">
        <v>67500</v>
      </c>
      <c r="O80" s="4">
        <v>6473035.0080000013</v>
      </c>
    </row>
    <row r="81" spans="1:15" x14ac:dyDescent="0.3">
      <c r="A81" s="5" t="str">
        <f>List!$I$7</f>
        <v>2019-20</v>
      </c>
      <c r="B81" s="5" t="s">
        <v>141</v>
      </c>
      <c r="C81" s="5">
        <v>5</v>
      </c>
      <c r="D81" s="5" t="s">
        <v>1819</v>
      </c>
      <c r="E81" s="5" t="s">
        <v>188</v>
      </c>
      <c r="F81" s="5">
        <v>22</v>
      </c>
      <c r="G81" s="5" t="s">
        <v>326</v>
      </c>
      <c r="H81" s="5" t="s">
        <v>1116</v>
      </c>
      <c r="I81" s="5" t="s">
        <v>40</v>
      </c>
      <c r="J81" s="5" t="s">
        <v>33</v>
      </c>
      <c r="K81" s="5" t="s">
        <v>48</v>
      </c>
      <c r="L81" s="5" t="s">
        <v>55</v>
      </c>
      <c r="M81" s="5" t="s">
        <v>1840</v>
      </c>
      <c r="N81" s="6">
        <v>55500</v>
      </c>
      <c r="O81" s="6">
        <v>113240.9124</v>
      </c>
    </row>
    <row r="82" spans="1:15" x14ac:dyDescent="0.3">
      <c r="A82" s="3" t="str">
        <f>List!$I$7</f>
        <v>2019-20</v>
      </c>
      <c r="B82" s="3" t="s">
        <v>125</v>
      </c>
      <c r="C82" s="3">
        <v>7</v>
      </c>
      <c r="D82" s="3" t="s">
        <v>1816</v>
      </c>
      <c r="E82" s="3" t="s">
        <v>714</v>
      </c>
      <c r="F82" s="3">
        <v>46</v>
      </c>
      <c r="G82" s="3" t="s">
        <v>143</v>
      </c>
      <c r="H82" s="3" t="s">
        <v>236</v>
      </c>
      <c r="I82" s="3" t="s">
        <v>40</v>
      </c>
      <c r="J82" s="3" t="s">
        <v>1806</v>
      </c>
      <c r="K82" s="3" t="s">
        <v>34</v>
      </c>
      <c r="L82" s="3" t="s">
        <v>35</v>
      </c>
      <c r="M82" s="3" t="s">
        <v>1839</v>
      </c>
      <c r="N82" s="4">
        <v>21000</v>
      </c>
      <c r="O82" s="4">
        <v>2753828.5544000003</v>
      </c>
    </row>
    <row r="83" spans="1:15" x14ac:dyDescent="0.3">
      <c r="A83" s="5" t="str">
        <f>List!$I$7</f>
        <v>2019-20</v>
      </c>
      <c r="B83" s="5" t="s">
        <v>92</v>
      </c>
      <c r="C83" s="5">
        <v>12</v>
      </c>
      <c r="D83" s="5" t="s">
        <v>1817</v>
      </c>
      <c r="E83" s="5" t="s">
        <v>131</v>
      </c>
      <c r="F83" s="5">
        <v>73</v>
      </c>
      <c r="G83" s="5" t="s">
        <v>1607</v>
      </c>
      <c r="H83" s="5" t="s">
        <v>1184</v>
      </c>
      <c r="I83" s="5" t="s">
        <v>40</v>
      </c>
      <c r="J83" s="5" t="s">
        <v>44</v>
      </c>
      <c r="K83" s="5" t="s">
        <v>48</v>
      </c>
      <c r="L83" s="5" t="s">
        <v>49</v>
      </c>
      <c r="M83" s="5" t="s">
        <v>1840</v>
      </c>
      <c r="N83" s="6">
        <v>39000</v>
      </c>
      <c r="O83" s="6">
        <v>21771519.369600002</v>
      </c>
    </row>
    <row r="84" spans="1:15" x14ac:dyDescent="0.3">
      <c r="A84" s="3" t="str">
        <f>List!$I$7</f>
        <v>2019-20</v>
      </c>
      <c r="B84" s="3" t="s">
        <v>125</v>
      </c>
      <c r="C84" s="3">
        <v>7</v>
      </c>
      <c r="D84" s="3" t="s">
        <v>1816</v>
      </c>
      <c r="E84" s="3" t="s">
        <v>439</v>
      </c>
      <c r="F84" s="3">
        <v>28</v>
      </c>
      <c r="G84" s="3" t="s">
        <v>447</v>
      </c>
      <c r="H84" s="3" t="s">
        <v>982</v>
      </c>
      <c r="I84" s="3" t="s">
        <v>40</v>
      </c>
      <c r="J84" s="3" t="s">
        <v>86</v>
      </c>
      <c r="K84" s="3" t="s">
        <v>48</v>
      </c>
      <c r="L84" s="3" t="s">
        <v>49</v>
      </c>
      <c r="M84" s="3" t="s">
        <v>1841</v>
      </c>
      <c r="N84" s="4">
        <v>24000</v>
      </c>
      <c r="O84" s="4">
        <v>447989.66080000001</v>
      </c>
    </row>
    <row r="85" spans="1:15" x14ac:dyDescent="0.3">
      <c r="A85" s="5" t="str">
        <f>List!$I$7</f>
        <v>2019-20</v>
      </c>
      <c r="B85" s="5" t="s">
        <v>83</v>
      </c>
      <c r="C85" s="5">
        <v>3</v>
      </c>
      <c r="D85" s="5" t="s">
        <v>1818</v>
      </c>
      <c r="E85" s="5" t="s">
        <v>240</v>
      </c>
      <c r="F85" s="5">
        <v>59</v>
      </c>
      <c r="G85" s="5" t="s">
        <v>1400</v>
      </c>
      <c r="H85" s="5" t="s">
        <v>354</v>
      </c>
      <c r="I85" s="5" t="s">
        <v>40</v>
      </c>
      <c r="J85" s="5" t="s">
        <v>72</v>
      </c>
      <c r="K85" s="5" t="s">
        <v>34</v>
      </c>
      <c r="L85" s="5" t="s">
        <v>35</v>
      </c>
      <c r="M85" s="5" t="s">
        <v>1840</v>
      </c>
      <c r="N85" s="6">
        <v>69000</v>
      </c>
      <c r="O85" s="6">
        <v>22099290.523200005</v>
      </c>
    </row>
    <row r="86" spans="1:15" x14ac:dyDescent="0.3">
      <c r="A86" s="3" t="str">
        <f>List!$I$7</f>
        <v>2019-20</v>
      </c>
      <c r="B86" s="3" t="s">
        <v>101</v>
      </c>
      <c r="C86" s="3">
        <v>9</v>
      </c>
      <c r="D86" s="3" t="s">
        <v>1816</v>
      </c>
      <c r="E86" s="3" t="s">
        <v>23</v>
      </c>
      <c r="F86" s="3">
        <v>81</v>
      </c>
      <c r="G86" s="3" t="s">
        <v>1018</v>
      </c>
      <c r="H86" s="3" t="s">
        <v>1463</v>
      </c>
      <c r="I86" s="3" t="s">
        <v>32</v>
      </c>
      <c r="J86" s="3" t="s">
        <v>86</v>
      </c>
      <c r="K86" s="3" t="s">
        <v>48</v>
      </c>
      <c r="L86" s="3" t="s">
        <v>49</v>
      </c>
      <c r="M86" s="3" t="s">
        <v>1839</v>
      </c>
      <c r="N86" s="4">
        <v>85500</v>
      </c>
      <c r="O86" s="4">
        <v>1700943.5322000002</v>
      </c>
    </row>
    <row r="87" spans="1:15" x14ac:dyDescent="0.3">
      <c r="A87" s="5" t="str">
        <f>List!$I$7</f>
        <v>2019-20</v>
      </c>
      <c r="B87" s="5" t="s">
        <v>50</v>
      </c>
      <c r="C87" s="5">
        <v>11</v>
      </c>
      <c r="D87" s="5" t="s">
        <v>1817</v>
      </c>
      <c r="E87" s="5" t="s">
        <v>126</v>
      </c>
      <c r="F87" s="5">
        <v>27</v>
      </c>
      <c r="G87" s="5" t="s">
        <v>1748</v>
      </c>
      <c r="H87" s="5" t="s">
        <v>956</v>
      </c>
      <c r="I87" s="5" t="s">
        <v>54</v>
      </c>
      <c r="J87" s="5" t="s">
        <v>86</v>
      </c>
      <c r="K87" s="5" t="s">
        <v>48</v>
      </c>
      <c r="L87" s="5" t="s">
        <v>55</v>
      </c>
      <c r="M87" s="5" t="s">
        <v>1841</v>
      </c>
      <c r="N87" s="6">
        <v>33000</v>
      </c>
      <c r="O87" s="6">
        <v>169072.13750000001</v>
      </c>
    </row>
    <row r="88" spans="1:15" x14ac:dyDescent="0.3">
      <c r="A88" s="3" t="str">
        <f>List!$I$7</f>
        <v>2019-20</v>
      </c>
      <c r="B88" s="3" t="s">
        <v>83</v>
      </c>
      <c r="C88" s="3">
        <v>3</v>
      </c>
      <c r="D88" s="3" t="s">
        <v>1818</v>
      </c>
      <c r="E88" s="3" t="s">
        <v>322</v>
      </c>
      <c r="F88" s="3">
        <v>14</v>
      </c>
      <c r="G88" s="3" t="s">
        <v>677</v>
      </c>
      <c r="H88" s="3" t="s">
        <v>765</v>
      </c>
      <c r="I88" s="3" t="s">
        <v>63</v>
      </c>
      <c r="J88" s="3" t="s">
        <v>86</v>
      </c>
      <c r="K88" s="3" t="s">
        <v>27</v>
      </c>
      <c r="L88" s="3" t="s">
        <v>35</v>
      </c>
      <c r="M88" s="3" t="s">
        <v>1839</v>
      </c>
      <c r="N88" s="4">
        <v>57000</v>
      </c>
      <c r="O88" s="4">
        <v>347925.30960000004</v>
      </c>
    </row>
    <row r="89" spans="1:15" x14ac:dyDescent="0.3">
      <c r="A89" s="5" t="str">
        <f>List!$I$7</f>
        <v>2019-20</v>
      </c>
      <c r="B89" s="5" t="s">
        <v>45</v>
      </c>
      <c r="C89" s="5">
        <v>2</v>
      </c>
      <c r="D89" s="5" t="s">
        <v>1818</v>
      </c>
      <c r="E89" s="5" t="s">
        <v>73</v>
      </c>
      <c r="F89" s="5">
        <v>25</v>
      </c>
      <c r="G89" s="5" t="s">
        <v>700</v>
      </c>
      <c r="H89" s="5" t="s">
        <v>1164</v>
      </c>
      <c r="I89" s="5" t="s">
        <v>20</v>
      </c>
      <c r="J89" s="5" t="s">
        <v>1805</v>
      </c>
      <c r="K89" s="5" t="s">
        <v>27</v>
      </c>
      <c r="L89" s="5" t="s">
        <v>28</v>
      </c>
      <c r="M89" s="5" t="s">
        <v>1841</v>
      </c>
      <c r="N89" s="6">
        <v>58500</v>
      </c>
      <c r="O89" s="6">
        <v>5675820.578999999</v>
      </c>
    </row>
    <row r="90" spans="1:15" x14ac:dyDescent="0.3">
      <c r="A90" s="3" t="str">
        <f>List!$I$7</f>
        <v>2019-20</v>
      </c>
      <c r="B90" s="3" t="s">
        <v>141</v>
      </c>
      <c r="C90" s="3">
        <v>5</v>
      </c>
      <c r="D90" s="3" t="s">
        <v>1819</v>
      </c>
      <c r="E90" s="3" t="s">
        <v>226</v>
      </c>
      <c r="F90" s="3">
        <v>53</v>
      </c>
      <c r="G90" s="3" t="s">
        <v>189</v>
      </c>
      <c r="H90" s="3" t="s">
        <v>1111</v>
      </c>
      <c r="I90" s="3" t="s">
        <v>26</v>
      </c>
      <c r="J90" s="3" t="s">
        <v>1805</v>
      </c>
      <c r="K90" s="3" t="s">
        <v>21</v>
      </c>
      <c r="L90" s="3" t="s">
        <v>22</v>
      </c>
      <c r="M90" s="3" t="s">
        <v>1841</v>
      </c>
      <c r="N90" s="4">
        <v>79500</v>
      </c>
      <c r="O90" s="4">
        <v>2656157.7944</v>
      </c>
    </row>
    <row r="91" spans="1:15" x14ac:dyDescent="0.3">
      <c r="A91" s="5" t="str">
        <f>List!$I$7</f>
        <v>2019-20</v>
      </c>
      <c r="B91" s="5" t="s">
        <v>83</v>
      </c>
      <c r="C91" s="5">
        <v>3</v>
      </c>
      <c r="D91" s="5" t="s">
        <v>1818</v>
      </c>
      <c r="E91" s="5" t="s">
        <v>214</v>
      </c>
      <c r="F91" s="5">
        <v>81</v>
      </c>
      <c r="G91" s="5" t="s">
        <v>244</v>
      </c>
      <c r="H91" s="5" t="s">
        <v>1073</v>
      </c>
      <c r="I91" s="5" t="s">
        <v>63</v>
      </c>
      <c r="J91" s="5" t="s">
        <v>86</v>
      </c>
      <c r="K91" s="5" t="s">
        <v>48</v>
      </c>
      <c r="L91" s="5" t="s">
        <v>49</v>
      </c>
      <c r="M91" s="5" t="s">
        <v>1841</v>
      </c>
      <c r="N91" s="6">
        <v>30000</v>
      </c>
      <c r="O91" s="6">
        <v>675616.48</v>
      </c>
    </row>
    <row r="92" spans="1:15" x14ac:dyDescent="0.3">
      <c r="A92" s="3" t="str">
        <f>List!$I$7</f>
        <v>2019-20</v>
      </c>
      <c r="B92" s="3" t="s">
        <v>101</v>
      </c>
      <c r="C92" s="3">
        <v>9</v>
      </c>
      <c r="D92" s="3" t="s">
        <v>1816</v>
      </c>
      <c r="E92" s="3" t="s">
        <v>335</v>
      </c>
      <c r="F92" s="3">
        <v>67</v>
      </c>
      <c r="G92" s="3" t="s">
        <v>1024</v>
      </c>
      <c r="H92" s="3" t="s">
        <v>266</v>
      </c>
      <c r="I92" s="3" t="s">
        <v>59</v>
      </c>
      <c r="J92" s="3" t="s">
        <v>86</v>
      </c>
      <c r="K92" s="3" t="s">
        <v>34</v>
      </c>
      <c r="L92" s="3" t="s">
        <v>35</v>
      </c>
      <c r="M92" s="3" t="s">
        <v>1840</v>
      </c>
      <c r="N92" s="4">
        <v>72000</v>
      </c>
      <c r="O92" s="4">
        <v>11709878.019750001</v>
      </c>
    </row>
    <row r="93" spans="1:15" x14ac:dyDescent="0.3">
      <c r="A93" s="5" t="str">
        <f>List!$I$7</f>
        <v>2019-20</v>
      </c>
      <c r="B93" s="5" t="s">
        <v>76</v>
      </c>
      <c r="C93" s="5">
        <v>4</v>
      </c>
      <c r="D93" s="5" t="s">
        <v>1819</v>
      </c>
      <c r="E93" s="7" t="s">
        <v>136</v>
      </c>
      <c r="F93" s="7">
        <v>19</v>
      </c>
      <c r="G93" s="5" t="s">
        <v>698</v>
      </c>
      <c r="H93" s="5" t="s">
        <v>609</v>
      </c>
      <c r="I93" s="5" t="s">
        <v>20</v>
      </c>
      <c r="J93" s="5" t="s">
        <v>72</v>
      </c>
      <c r="K93" s="5" t="s">
        <v>48</v>
      </c>
      <c r="L93" s="5" t="s">
        <v>49</v>
      </c>
      <c r="M93" s="5" t="s">
        <v>1840</v>
      </c>
      <c r="N93" s="6">
        <v>30000</v>
      </c>
      <c r="O93" s="6">
        <v>573479.54399999999</v>
      </c>
    </row>
    <row r="94" spans="1:15" x14ac:dyDescent="0.3">
      <c r="A94" s="3" t="str">
        <f>List!$I$7</f>
        <v>2019-20</v>
      </c>
      <c r="B94" s="3" t="s">
        <v>101</v>
      </c>
      <c r="C94" s="3">
        <v>9</v>
      </c>
      <c r="D94" s="3" t="s">
        <v>1816</v>
      </c>
      <c r="E94" s="8" t="s">
        <v>119</v>
      </c>
      <c r="F94" s="8">
        <v>53</v>
      </c>
      <c r="G94" s="3" t="s">
        <v>1644</v>
      </c>
      <c r="H94" s="3" t="s">
        <v>393</v>
      </c>
      <c r="I94" s="3" t="s">
        <v>40</v>
      </c>
      <c r="J94" s="3" t="s">
        <v>1805</v>
      </c>
      <c r="K94" s="3" t="s">
        <v>21</v>
      </c>
      <c r="L94" s="3" t="s">
        <v>22</v>
      </c>
      <c r="M94" s="3" t="s">
        <v>1839</v>
      </c>
      <c r="N94" s="4">
        <v>54000</v>
      </c>
      <c r="O94" s="4">
        <v>13972311.587520001</v>
      </c>
    </row>
    <row r="95" spans="1:15" x14ac:dyDescent="0.3">
      <c r="A95" s="5" t="str">
        <f>List!$I$7</f>
        <v>2019-20</v>
      </c>
      <c r="B95" s="5" t="s">
        <v>92</v>
      </c>
      <c r="C95" s="5">
        <v>12</v>
      </c>
      <c r="D95" s="5" t="s">
        <v>1817</v>
      </c>
      <c r="E95" s="7" t="s">
        <v>17</v>
      </c>
      <c r="F95" s="7">
        <v>64</v>
      </c>
      <c r="G95" s="5" t="s">
        <v>1749</v>
      </c>
      <c r="H95" s="5" t="s">
        <v>974</v>
      </c>
      <c r="I95" s="5" t="s">
        <v>32</v>
      </c>
      <c r="J95" s="5" t="s">
        <v>1806</v>
      </c>
      <c r="K95" s="5" t="s">
        <v>48</v>
      </c>
      <c r="L95" s="5" t="s">
        <v>49</v>
      </c>
      <c r="M95" s="5" t="s">
        <v>1841</v>
      </c>
      <c r="N95" s="6">
        <v>57000</v>
      </c>
      <c r="O95" s="6">
        <v>397233.34199999995</v>
      </c>
    </row>
    <row r="96" spans="1:15" x14ac:dyDescent="0.3">
      <c r="A96" s="3" t="str">
        <f>List!$I$7</f>
        <v>2019-20</v>
      </c>
      <c r="B96" s="3" t="s">
        <v>60</v>
      </c>
      <c r="C96" s="3">
        <v>6</v>
      </c>
      <c r="D96" s="3" t="s">
        <v>1819</v>
      </c>
      <c r="E96" s="8" t="s">
        <v>133</v>
      </c>
      <c r="F96" s="8">
        <v>55</v>
      </c>
      <c r="G96" s="3" t="s">
        <v>1768</v>
      </c>
      <c r="H96" s="3" t="s">
        <v>916</v>
      </c>
      <c r="I96" s="3" t="s">
        <v>26</v>
      </c>
      <c r="J96" s="3" t="s">
        <v>1805</v>
      </c>
      <c r="K96" s="3" t="s">
        <v>48</v>
      </c>
      <c r="L96" s="3" t="s">
        <v>55</v>
      </c>
      <c r="M96" s="3" t="s">
        <v>1840</v>
      </c>
      <c r="N96" s="4">
        <v>52500</v>
      </c>
      <c r="O96" s="4">
        <v>735954.14199999999</v>
      </c>
    </row>
    <row r="97" spans="1:15" x14ac:dyDescent="0.3">
      <c r="A97" s="5" t="str">
        <f>List!$I$7</f>
        <v>2019-20</v>
      </c>
      <c r="B97" s="5" t="s">
        <v>36</v>
      </c>
      <c r="C97" s="5">
        <v>8</v>
      </c>
      <c r="D97" s="5" t="s">
        <v>1816</v>
      </c>
      <c r="E97" s="5" t="s">
        <v>154</v>
      </c>
      <c r="F97" s="5">
        <v>72</v>
      </c>
      <c r="G97" s="5" t="s">
        <v>1556</v>
      </c>
      <c r="H97" s="5" t="s">
        <v>405</v>
      </c>
      <c r="I97" s="5" t="s">
        <v>80</v>
      </c>
      <c r="J97" s="5" t="s">
        <v>1805</v>
      </c>
      <c r="K97" s="5" t="s">
        <v>27</v>
      </c>
      <c r="L97" s="5" t="s">
        <v>35</v>
      </c>
      <c r="M97" s="5" t="s">
        <v>1841</v>
      </c>
      <c r="N97" s="6">
        <v>30000</v>
      </c>
      <c r="O97" s="6">
        <v>179226.77499999999</v>
      </c>
    </row>
    <row r="98" spans="1:15" x14ac:dyDescent="0.3">
      <c r="A98" s="3" t="str">
        <f>List!$I$7</f>
        <v>2019-20</v>
      </c>
      <c r="B98" s="3" t="s">
        <v>92</v>
      </c>
      <c r="C98" s="3">
        <v>12</v>
      </c>
      <c r="D98" s="3" t="s">
        <v>1817</v>
      </c>
      <c r="E98" s="3" t="s">
        <v>84</v>
      </c>
      <c r="F98" s="3">
        <v>21</v>
      </c>
      <c r="G98" s="3" t="s">
        <v>1442</v>
      </c>
      <c r="H98" s="3" t="s">
        <v>979</v>
      </c>
      <c r="I98" s="3" t="s">
        <v>80</v>
      </c>
      <c r="J98" s="3" t="s">
        <v>33</v>
      </c>
      <c r="K98" s="3" t="s">
        <v>34</v>
      </c>
      <c r="L98" s="3" t="s">
        <v>35</v>
      </c>
      <c r="M98" s="3" t="s">
        <v>1840</v>
      </c>
      <c r="N98" s="4">
        <v>75000</v>
      </c>
      <c r="O98" s="4">
        <v>20077326.5</v>
      </c>
    </row>
    <row r="99" spans="1:15" x14ac:dyDescent="0.3">
      <c r="A99" s="5" t="str">
        <f>List!$I$7</f>
        <v>2019-20</v>
      </c>
      <c r="B99" s="5" t="s">
        <v>50</v>
      </c>
      <c r="C99" s="5">
        <v>11</v>
      </c>
      <c r="D99" s="5" t="s">
        <v>1817</v>
      </c>
      <c r="E99" s="5" t="s">
        <v>128</v>
      </c>
      <c r="F99" s="5">
        <v>28</v>
      </c>
      <c r="G99" s="5" t="s">
        <v>1304</v>
      </c>
      <c r="H99" s="5" t="s">
        <v>303</v>
      </c>
      <c r="I99" s="5" t="s">
        <v>26</v>
      </c>
      <c r="J99" s="5" t="s">
        <v>1806</v>
      </c>
      <c r="K99" s="5" t="s">
        <v>48</v>
      </c>
      <c r="L99" s="5" t="s">
        <v>49</v>
      </c>
      <c r="M99" s="5" t="s">
        <v>1839</v>
      </c>
      <c r="N99" s="6">
        <v>54000</v>
      </c>
      <c r="O99" s="6">
        <v>1536476.1975</v>
      </c>
    </row>
    <row r="100" spans="1:15" x14ac:dyDescent="0.3">
      <c r="A100" s="3" t="str">
        <f>List!$I$7</f>
        <v>2019-20</v>
      </c>
      <c r="B100" s="3" t="s">
        <v>101</v>
      </c>
      <c r="C100" s="3">
        <v>9</v>
      </c>
      <c r="D100" s="3" t="s">
        <v>1816</v>
      </c>
      <c r="E100" s="3" t="s">
        <v>170</v>
      </c>
      <c r="F100" s="3">
        <v>11</v>
      </c>
      <c r="G100" s="3" t="s">
        <v>1750</v>
      </c>
      <c r="H100" s="3" t="s">
        <v>396</v>
      </c>
      <c r="I100" s="3" t="s">
        <v>54</v>
      </c>
      <c r="J100" s="3" t="s">
        <v>33</v>
      </c>
      <c r="K100" s="3" t="s">
        <v>21</v>
      </c>
      <c r="L100" s="3" t="s">
        <v>22</v>
      </c>
      <c r="M100" s="3" t="s">
        <v>1841</v>
      </c>
      <c r="N100" s="4">
        <v>81000</v>
      </c>
      <c r="O100" s="4">
        <v>441051.75287999999</v>
      </c>
    </row>
    <row r="101" spans="1:15" x14ac:dyDescent="0.3">
      <c r="A101" s="5" t="str">
        <f>List!$I$7</f>
        <v>2019-20</v>
      </c>
      <c r="B101" s="5" t="s">
        <v>141</v>
      </c>
      <c r="C101" s="5">
        <v>5</v>
      </c>
      <c r="D101" s="5" t="s">
        <v>1819</v>
      </c>
      <c r="E101" s="5" t="s">
        <v>183</v>
      </c>
      <c r="F101" s="5">
        <v>61</v>
      </c>
      <c r="G101" s="5" t="s">
        <v>799</v>
      </c>
      <c r="H101" s="5" t="s">
        <v>897</v>
      </c>
      <c r="I101" s="5" t="s">
        <v>59</v>
      </c>
      <c r="J101" s="5" t="s">
        <v>1806</v>
      </c>
      <c r="K101" s="5" t="s">
        <v>27</v>
      </c>
      <c r="L101" s="5" t="s">
        <v>28</v>
      </c>
      <c r="M101" s="5" t="s">
        <v>1841</v>
      </c>
      <c r="N101" s="6">
        <v>22500</v>
      </c>
      <c r="O101" s="6">
        <v>3981800.5589999994</v>
      </c>
    </row>
    <row r="102" spans="1:15" x14ac:dyDescent="0.3">
      <c r="A102" s="3" t="str">
        <f>List!$I$7</f>
        <v>2019-20</v>
      </c>
      <c r="B102" s="3" t="s">
        <v>101</v>
      </c>
      <c r="C102" s="3">
        <v>9</v>
      </c>
      <c r="D102" s="3" t="s">
        <v>1816</v>
      </c>
      <c r="E102" s="3" t="s">
        <v>191</v>
      </c>
      <c r="F102" s="3">
        <v>50</v>
      </c>
      <c r="G102" s="3" t="s">
        <v>205</v>
      </c>
      <c r="H102" s="3" t="s">
        <v>1102</v>
      </c>
      <c r="I102" s="3" t="s">
        <v>40</v>
      </c>
      <c r="J102" s="3" t="s">
        <v>86</v>
      </c>
      <c r="K102" s="3" t="s">
        <v>21</v>
      </c>
      <c r="L102" s="3" t="s">
        <v>22</v>
      </c>
      <c r="M102" s="3" t="s">
        <v>1841</v>
      </c>
      <c r="N102" s="4">
        <v>51000</v>
      </c>
      <c r="O102" s="4">
        <v>4271027.1912000002</v>
      </c>
    </row>
    <row r="103" spans="1:15" x14ac:dyDescent="0.3">
      <c r="A103" s="5" t="str">
        <f>List!$I$7</f>
        <v>2019-20</v>
      </c>
      <c r="B103" s="5" t="s">
        <v>83</v>
      </c>
      <c r="C103" s="5">
        <v>3</v>
      </c>
      <c r="D103" s="5" t="s">
        <v>1818</v>
      </c>
      <c r="E103" s="5" t="s">
        <v>188</v>
      </c>
      <c r="F103" s="5">
        <v>81</v>
      </c>
      <c r="G103" s="5" t="s">
        <v>1634</v>
      </c>
      <c r="H103" s="5" t="s">
        <v>1113</v>
      </c>
      <c r="I103" s="5" t="s">
        <v>32</v>
      </c>
      <c r="J103" s="5" t="s">
        <v>33</v>
      </c>
      <c r="K103" s="5" t="s">
        <v>48</v>
      </c>
      <c r="L103" s="5" t="s">
        <v>49</v>
      </c>
      <c r="M103" s="5" t="s">
        <v>1841</v>
      </c>
      <c r="N103" s="6">
        <v>16500</v>
      </c>
      <c r="O103" s="6">
        <v>4925276.3471999997</v>
      </c>
    </row>
    <row r="104" spans="1:15" x14ac:dyDescent="0.3">
      <c r="A104" s="3" t="str">
        <f>List!$I$7</f>
        <v>2019-20</v>
      </c>
      <c r="B104" s="3" t="s">
        <v>101</v>
      </c>
      <c r="C104" s="3">
        <v>9</v>
      </c>
      <c r="D104" s="3" t="s">
        <v>1816</v>
      </c>
      <c r="E104" s="3" t="s">
        <v>332</v>
      </c>
      <c r="F104" s="3">
        <v>66</v>
      </c>
      <c r="G104" s="3" t="s">
        <v>1251</v>
      </c>
      <c r="H104" s="3" t="s">
        <v>1331</v>
      </c>
      <c r="I104" s="3" t="s">
        <v>59</v>
      </c>
      <c r="J104" s="3" t="s">
        <v>33</v>
      </c>
      <c r="K104" s="3" t="s">
        <v>21</v>
      </c>
      <c r="L104" s="3" t="s">
        <v>22</v>
      </c>
      <c r="M104" s="3" t="s">
        <v>1841</v>
      </c>
      <c r="N104" s="4">
        <v>67500</v>
      </c>
      <c r="O104" s="4">
        <v>1156589.28</v>
      </c>
    </row>
    <row r="105" spans="1:15" x14ac:dyDescent="0.3">
      <c r="A105" s="5" t="str">
        <f>List!$I$7</f>
        <v>2019-20</v>
      </c>
      <c r="B105" s="5" t="s">
        <v>16</v>
      </c>
      <c r="C105" s="5">
        <v>10</v>
      </c>
      <c r="D105" s="5" t="s">
        <v>1817</v>
      </c>
      <c r="E105" s="5" t="s">
        <v>157</v>
      </c>
      <c r="F105" s="5">
        <v>12</v>
      </c>
      <c r="G105" s="5" t="s">
        <v>1530</v>
      </c>
      <c r="H105" s="5" t="s">
        <v>350</v>
      </c>
      <c r="I105" s="5" t="s">
        <v>80</v>
      </c>
      <c r="J105" s="5" t="s">
        <v>72</v>
      </c>
      <c r="K105" s="5" t="s">
        <v>48</v>
      </c>
      <c r="L105" s="5" t="s">
        <v>55</v>
      </c>
      <c r="M105" s="5" t="s">
        <v>1839</v>
      </c>
      <c r="N105" s="6">
        <v>43500</v>
      </c>
      <c r="O105" s="6">
        <v>2099423.7264</v>
      </c>
    </row>
    <row r="106" spans="1:15" x14ac:dyDescent="0.3">
      <c r="A106" s="3" t="str">
        <f>List!$I$7</f>
        <v>2019-20</v>
      </c>
      <c r="B106" s="3" t="s">
        <v>60</v>
      </c>
      <c r="C106" s="3">
        <v>6</v>
      </c>
      <c r="D106" s="3" t="s">
        <v>1819</v>
      </c>
      <c r="E106" s="3" t="s">
        <v>70</v>
      </c>
      <c r="F106" s="3">
        <v>29</v>
      </c>
      <c r="G106" s="3" t="s">
        <v>1661</v>
      </c>
      <c r="H106" s="3" t="s">
        <v>818</v>
      </c>
      <c r="I106" s="3" t="s">
        <v>40</v>
      </c>
      <c r="J106" s="3" t="s">
        <v>86</v>
      </c>
      <c r="K106" s="3" t="s">
        <v>27</v>
      </c>
      <c r="L106" s="3" t="s">
        <v>35</v>
      </c>
      <c r="M106" s="3" t="s">
        <v>1840</v>
      </c>
      <c r="N106" s="4">
        <v>70500</v>
      </c>
      <c r="O106" s="4">
        <v>1015491.3999999999</v>
      </c>
    </row>
    <row r="107" spans="1:15" x14ac:dyDescent="0.3">
      <c r="A107" s="5" t="str">
        <f>List!$I$7</f>
        <v>2019-20</v>
      </c>
      <c r="B107" s="5" t="s">
        <v>116</v>
      </c>
      <c r="C107" s="5">
        <v>1</v>
      </c>
      <c r="D107" s="5" t="s">
        <v>1818</v>
      </c>
      <c r="E107" s="5" t="s">
        <v>277</v>
      </c>
      <c r="F107" s="5">
        <v>82</v>
      </c>
      <c r="G107" s="5" t="s">
        <v>1291</v>
      </c>
      <c r="H107" s="5" t="s">
        <v>343</v>
      </c>
      <c r="I107" s="5" t="s">
        <v>40</v>
      </c>
      <c r="J107" s="5" t="s">
        <v>1805</v>
      </c>
      <c r="K107" s="5" t="s">
        <v>27</v>
      </c>
      <c r="L107" s="5" t="s">
        <v>35</v>
      </c>
      <c r="M107" s="5" t="s">
        <v>1841</v>
      </c>
      <c r="N107" s="6">
        <v>55500</v>
      </c>
      <c r="O107" s="6">
        <v>44687855.189999998</v>
      </c>
    </row>
    <row r="108" spans="1:15" x14ac:dyDescent="0.3">
      <c r="A108" s="3" t="str">
        <f>List!$I$7</f>
        <v>2019-20</v>
      </c>
      <c r="B108" s="3" t="s">
        <v>36</v>
      </c>
      <c r="C108" s="3">
        <v>8</v>
      </c>
      <c r="D108" s="3" t="s">
        <v>1816</v>
      </c>
      <c r="E108" s="3" t="s">
        <v>46</v>
      </c>
      <c r="F108" s="3">
        <v>81</v>
      </c>
      <c r="G108" s="3" t="s">
        <v>1752</v>
      </c>
      <c r="H108" s="3" t="s">
        <v>356</v>
      </c>
      <c r="I108" s="3" t="s">
        <v>54</v>
      </c>
      <c r="J108" s="3" t="s">
        <v>72</v>
      </c>
      <c r="K108" s="3" t="s">
        <v>48</v>
      </c>
      <c r="L108" s="3" t="s">
        <v>49</v>
      </c>
      <c r="M108" s="3" t="s">
        <v>1841</v>
      </c>
      <c r="N108" s="4">
        <v>36000</v>
      </c>
      <c r="O108" s="4">
        <v>293041.2672</v>
      </c>
    </row>
    <row r="109" spans="1:15" x14ac:dyDescent="0.3">
      <c r="A109" s="5" t="str">
        <f>List!$I$7</f>
        <v>2019-20</v>
      </c>
      <c r="B109" s="5" t="s">
        <v>60</v>
      </c>
      <c r="C109" s="5">
        <v>6</v>
      </c>
      <c r="D109" s="5" t="s">
        <v>1819</v>
      </c>
      <c r="E109" s="5" t="s">
        <v>46</v>
      </c>
      <c r="F109" s="5">
        <v>42</v>
      </c>
      <c r="G109" s="5" t="s">
        <v>1588</v>
      </c>
      <c r="H109" s="5" t="s">
        <v>510</v>
      </c>
      <c r="I109" s="5" t="s">
        <v>20</v>
      </c>
      <c r="J109" s="5" t="s">
        <v>1805</v>
      </c>
      <c r="K109" s="5" t="s">
        <v>21</v>
      </c>
      <c r="L109" s="5" t="s">
        <v>22</v>
      </c>
      <c r="M109" s="5" t="s">
        <v>1840</v>
      </c>
      <c r="N109" s="6">
        <v>31500</v>
      </c>
      <c r="O109" s="6">
        <v>679871.58624000009</v>
      </c>
    </row>
    <row r="110" spans="1:15" x14ac:dyDescent="0.3">
      <c r="A110" s="3" t="str">
        <f>List!$I$7</f>
        <v>2019-20</v>
      </c>
      <c r="B110" s="3" t="s">
        <v>125</v>
      </c>
      <c r="C110" s="3">
        <v>7</v>
      </c>
      <c r="D110" s="3" t="s">
        <v>1816</v>
      </c>
      <c r="E110" s="3" t="s">
        <v>322</v>
      </c>
      <c r="F110" s="3">
        <v>65</v>
      </c>
      <c r="G110" s="3" t="s">
        <v>1025</v>
      </c>
      <c r="H110" s="3" t="s">
        <v>824</v>
      </c>
      <c r="I110" s="3" t="s">
        <v>20</v>
      </c>
      <c r="J110" s="3" t="s">
        <v>1805</v>
      </c>
      <c r="K110" s="3" t="s">
        <v>21</v>
      </c>
      <c r="L110" s="3" t="s">
        <v>22</v>
      </c>
      <c r="M110" s="3" t="s">
        <v>1841</v>
      </c>
      <c r="N110" s="4">
        <v>34500</v>
      </c>
      <c r="O110" s="4">
        <v>10761863.024</v>
      </c>
    </row>
    <row r="111" spans="1:15" x14ac:dyDescent="0.3">
      <c r="A111" s="5" t="str">
        <f>List!$I$7</f>
        <v>2019-20</v>
      </c>
      <c r="B111" s="5" t="s">
        <v>60</v>
      </c>
      <c r="C111" s="5">
        <v>6</v>
      </c>
      <c r="D111" s="5" t="s">
        <v>1819</v>
      </c>
      <c r="E111" s="7" t="s">
        <v>77</v>
      </c>
      <c r="F111" s="7">
        <v>30</v>
      </c>
      <c r="G111" s="5" t="s">
        <v>319</v>
      </c>
      <c r="H111" s="5" t="s">
        <v>1164</v>
      </c>
      <c r="I111" s="5" t="s">
        <v>20</v>
      </c>
      <c r="J111" s="5" t="s">
        <v>1805</v>
      </c>
      <c r="K111" s="5" t="s">
        <v>27</v>
      </c>
      <c r="L111" s="5" t="s">
        <v>28</v>
      </c>
      <c r="M111" s="5" t="s">
        <v>1841</v>
      </c>
      <c r="N111" s="6">
        <v>61500</v>
      </c>
      <c r="O111" s="6">
        <v>10317569.177519999</v>
      </c>
    </row>
    <row r="112" spans="1:15" x14ac:dyDescent="0.3">
      <c r="A112" s="3" t="str">
        <f>List!$I$7</f>
        <v>2019-20</v>
      </c>
      <c r="B112" s="3" t="s">
        <v>125</v>
      </c>
      <c r="C112" s="3">
        <v>7</v>
      </c>
      <c r="D112" s="3" t="s">
        <v>1816</v>
      </c>
      <c r="E112" s="8" t="s">
        <v>37</v>
      </c>
      <c r="F112" s="8">
        <v>28</v>
      </c>
      <c r="G112" s="3" t="s">
        <v>189</v>
      </c>
      <c r="H112" s="3" t="s">
        <v>1100</v>
      </c>
      <c r="I112" s="3" t="s">
        <v>59</v>
      </c>
      <c r="J112" s="3" t="s">
        <v>33</v>
      </c>
      <c r="K112" s="3" t="s">
        <v>48</v>
      </c>
      <c r="L112" s="3" t="s">
        <v>49</v>
      </c>
      <c r="M112" s="3" t="s">
        <v>1841</v>
      </c>
      <c r="N112" s="4">
        <v>25500</v>
      </c>
      <c r="O112" s="4">
        <v>851975.14160000009</v>
      </c>
    </row>
    <row r="113" spans="1:15" x14ac:dyDescent="0.3">
      <c r="A113" s="5" t="str">
        <f>List!$I$7</f>
        <v>2019-20</v>
      </c>
      <c r="B113" s="5" t="s">
        <v>16</v>
      </c>
      <c r="C113" s="5">
        <v>10</v>
      </c>
      <c r="D113" s="5" t="s">
        <v>1817</v>
      </c>
      <c r="E113" s="7" t="s">
        <v>463</v>
      </c>
      <c r="F113" s="7">
        <v>5</v>
      </c>
      <c r="G113" s="5" t="s">
        <v>947</v>
      </c>
      <c r="H113" s="5" t="s">
        <v>1375</v>
      </c>
      <c r="I113" s="5" t="s">
        <v>26</v>
      </c>
      <c r="J113" s="5" t="s">
        <v>1806</v>
      </c>
      <c r="K113" s="5" t="s">
        <v>34</v>
      </c>
      <c r="L113" s="5" t="s">
        <v>35</v>
      </c>
      <c r="M113" s="5" t="s">
        <v>1840</v>
      </c>
      <c r="N113" s="6">
        <v>45000</v>
      </c>
      <c r="O113" s="6">
        <v>357412.17600000004</v>
      </c>
    </row>
    <row r="114" spans="1:15" x14ac:dyDescent="0.3">
      <c r="A114" s="3" t="str">
        <f>List!$I$7</f>
        <v>2019-20</v>
      </c>
      <c r="B114" s="3" t="s">
        <v>16</v>
      </c>
      <c r="C114" s="3">
        <v>10</v>
      </c>
      <c r="D114" s="3" t="s">
        <v>1817</v>
      </c>
      <c r="E114" s="8" t="s">
        <v>77</v>
      </c>
      <c r="F114" s="8">
        <v>14</v>
      </c>
      <c r="G114" s="3" t="s">
        <v>1305</v>
      </c>
      <c r="H114" s="3" t="s">
        <v>144</v>
      </c>
      <c r="I114" s="3" t="s">
        <v>59</v>
      </c>
      <c r="J114" s="3" t="s">
        <v>1806</v>
      </c>
      <c r="K114" s="3" t="s">
        <v>34</v>
      </c>
      <c r="L114" s="3" t="s">
        <v>35</v>
      </c>
      <c r="M114" s="3" t="s">
        <v>1841</v>
      </c>
      <c r="N114" s="4">
        <v>70500</v>
      </c>
      <c r="O114" s="4">
        <v>1028509.8736</v>
      </c>
    </row>
    <row r="115" spans="1:15" x14ac:dyDescent="0.3">
      <c r="A115" s="5" t="str">
        <f>List!$I$7</f>
        <v>2019-20</v>
      </c>
      <c r="B115" s="5" t="s">
        <v>50</v>
      </c>
      <c r="C115" s="5">
        <v>11</v>
      </c>
      <c r="D115" s="5" t="s">
        <v>1817</v>
      </c>
      <c r="E115" s="5" t="s">
        <v>183</v>
      </c>
      <c r="F115" s="5">
        <v>11</v>
      </c>
      <c r="G115" s="5" t="s">
        <v>1126</v>
      </c>
      <c r="H115" s="5" t="s">
        <v>616</v>
      </c>
      <c r="I115" s="5" t="s">
        <v>80</v>
      </c>
      <c r="J115" s="5" t="s">
        <v>33</v>
      </c>
      <c r="K115" s="5" t="s">
        <v>21</v>
      </c>
      <c r="L115" s="5" t="s">
        <v>22</v>
      </c>
      <c r="M115" s="5" t="s">
        <v>1841</v>
      </c>
      <c r="N115" s="6">
        <v>36000</v>
      </c>
      <c r="O115" s="6">
        <v>22267078.099199995</v>
      </c>
    </row>
    <row r="116" spans="1:15" x14ac:dyDescent="0.3">
      <c r="A116" s="3" t="str">
        <f>List!$I$7</f>
        <v>2019-20</v>
      </c>
      <c r="B116" s="3" t="s">
        <v>83</v>
      </c>
      <c r="C116" s="3">
        <v>3</v>
      </c>
      <c r="D116" s="3" t="s">
        <v>1818</v>
      </c>
      <c r="E116" s="3" t="s">
        <v>84</v>
      </c>
      <c r="F116" s="3">
        <v>75</v>
      </c>
      <c r="G116" s="3" t="s">
        <v>1337</v>
      </c>
      <c r="H116" s="3" t="s">
        <v>833</v>
      </c>
      <c r="I116" s="3" t="s">
        <v>32</v>
      </c>
      <c r="J116" s="3" t="s">
        <v>86</v>
      </c>
      <c r="K116" s="3" t="s">
        <v>21</v>
      </c>
      <c r="L116" s="3" t="s">
        <v>22</v>
      </c>
      <c r="M116" s="3" t="s">
        <v>1841</v>
      </c>
      <c r="N116" s="4">
        <v>67500</v>
      </c>
      <c r="O116" s="4">
        <v>3825289.8089999994</v>
      </c>
    </row>
    <row r="117" spans="1:15" x14ac:dyDescent="0.3">
      <c r="A117" s="5" t="str">
        <f>List!$I$7</f>
        <v>2019-20</v>
      </c>
      <c r="B117" s="5" t="s">
        <v>50</v>
      </c>
      <c r="C117" s="5">
        <v>11</v>
      </c>
      <c r="D117" s="5" t="s">
        <v>1817</v>
      </c>
      <c r="E117" s="5" t="s">
        <v>160</v>
      </c>
      <c r="F117" s="5">
        <v>22</v>
      </c>
      <c r="G117" s="5" t="s">
        <v>1577</v>
      </c>
      <c r="H117" s="5" t="s">
        <v>938</v>
      </c>
      <c r="I117" s="5" t="s">
        <v>20</v>
      </c>
      <c r="J117" s="5" t="s">
        <v>1805</v>
      </c>
      <c r="K117" s="5" t="s">
        <v>48</v>
      </c>
      <c r="L117" s="5" t="s">
        <v>55</v>
      </c>
      <c r="M117" s="5" t="s">
        <v>1840</v>
      </c>
      <c r="N117" s="6">
        <v>46500</v>
      </c>
      <c r="O117" s="6">
        <v>6861741.5235600015</v>
      </c>
    </row>
    <row r="118" spans="1:15" x14ac:dyDescent="0.3">
      <c r="A118" s="3" t="str">
        <f>List!$I$7</f>
        <v>2019-20</v>
      </c>
      <c r="B118" s="3" t="s">
        <v>50</v>
      </c>
      <c r="C118" s="3">
        <v>11</v>
      </c>
      <c r="D118" s="3" t="s">
        <v>1817</v>
      </c>
      <c r="E118" s="3" t="s">
        <v>238</v>
      </c>
      <c r="F118" s="3">
        <v>64</v>
      </c>
      <c r="G118" s="3" t="s">
        <v>1754</v>
      </c>
      <c r="H118" s="3" t="s">
        <v>1156</v>
      </c>
      <c r="I118" s="3" t="s">
        <v>40</v>
      </c>
      <c r="J118" s="3" t="s">
        <v>33</v>
      </c>
      <c r="K118" s="3" t="s">
        <v>48</v>
      </c>
      <c r="L118" s="3" t="s">
        <v>49</v>
      </c>
      <c r="M118" s="3" t="s">
        <v>1840</v>
      </c>
      <c r="N118" s="4">
        <v>42000</v>
      </c>
      <c r="O118" s="4">
        <v>1377754.2831999999</v>
      </c>
    </row>
    <row r="119" spans="1:15" x14ac:dyDescent="0.3">
      <c r="A119" s="5" t="str">
        <f>List!$I$7</f>
        <v>2019-20</v>
      </c>
      <c r="B119" s="5" t="s">
        <v>45</v>
      </c>
      <c r="C119" s="5">
        <v>2</v>
      </c>
      <c r="D119" s="5" t="s">
        <v>1818</v>
      </c>
      <c r="E119" s="5" t="s">
        <v>439</v>
      </c>
      <c r="F119" s="5">
        <v>79</v>
      </c>
      <c r="G119" s="5" t="s">
        <v>1655</v>
      </c>
      <c r="H119" s="5" t="s">
        <v>683</v>
      </c>
      <c r="I119" s="5" t="s">
        <v>59</v>
      </c>
      <c r="J119" s="5" t="s">
        <v>44</v>
      </c>
      <c r="K119" s="5" t="s">
        <v>27</v>
      </c>
      <c r="L119" s="5" t="s">
        <v>28</v>
      </c>
      <c r="M119" s="5" t="s">
        <v>1839</v>
      </c>
      <c r="N119" s="6">
        <v>40500</v>
      </c>
      <c r="O119" s="6">
        <v>7212892.2227999996</v>
      </c>
    </row>
    <row r="120" spans="1:15" x14ac:dyDescent="0.3">
      <c r="A120" s="3" t="str">
        <f>List!$I$7</f>
        <v>2019-20</v>
      </c>
      <c r="B120" s="3" t="s">
        <v>101</v>
      </c>
      <c r="C120" s="3">
        <v>9</v>
      </c>
      <c r="D120" s="3" t="s">
        <v>1816</v>
      </c>
      <c r="E120" s="3" t="s">
        <v>191</v>
      </c>
      <c r="F120" s="3">
        <v>33</v>
      </c>
      <c r="G120" s="3" t="s">
        <v>1418</v>
      </c>
      <c r="H120" s="3" t="s">
        <v>221</v>
      </c>
      <c r="I120" s="3" t="s">
        <v>20</v>
      </c>
      <c r="J120" s="3" t="s">
        <v>72</v>
      </c>
      <c r="K120" s="3" t="s">
        <v>34</v>
      </c>
      <c r="L120" s="3" t="s">
        <v>35</v>
      </c>
      <c r="M120" s="3" t="s">
        <v>1840</v>
      </c>
      <c r="N120" s="4">
        <v>13500</v>
      </c>
      <c r="O120" s="4">
        <v>38939.472000000002</v>
      </c>
    </row>
    <row r="121" spans="1:15" x14ac:dyDescent="0.3">
      <c r="A121" s="5" t="str">
        <f>List!$I$7</f>
        <v>2019-20</v>
      </c>
      <c r="B121" s="5" t="s">
        <v>116</v>
      </c>
      <c r="C121" s="5">
        <v>1</v>
      </c>
      <c r="D121" s="5" t="s">
        <v>1818</v>
      </c>
      <c r="E121" s="5" t="s">
        <v>73</v>
      </c>
      <c r="F121" s="5">
        <v>37</v>
      </c>
      <c r="G121" s="5" t="s">
        <v>253</v>
      </c>
      <c r="H121" s="5" t="s">
        <v>833</v>
      </c>
      <c r="I121" s="5" t="s">
        <v>32</v>
      </c>
      <c r="J121" s="5" t="s">
        <v>86</v>
      </c>
      <c r="K121" s="5" t="s">
        <v>21</v>
      </c>
      <c r="L121" s="5" t="s">
        <v>22</v>
      </c>
      <c r="M121" s="5" t="s">
        <v>1839</v>
      </c>
      <c r="N121" s="6">
        <v>37500</v>
      </c>
      <c r="O121" s="6">
        <v>1556114.4224999999</v>
      </c>
    </row>
    <row r="122" spans="1:15" x14ac:dyDescent="0.3">
      <c r="A122" s="3" t="str">
        <f>List!$I$7</f>
        <v>2019-20</v>
      </c>
      <c r="B122" s="3" t="s">
        <v>50</v>
      </c>
      <c r="C122" s="3">
        <v>11</v>
      </c>
      <c r="D122" s="3" t="s">
        <v>1817</v>
      </c>
      <c r="E122" s="3" t="s">
        <v>104</v>
      </c>
      <c r="F122" s="3">
        <v>27</v>
      </c>
      <c r="G122" s="3" t="s">
        <v>1001</v>
      </c>
      <c r="H122" s="3" t="s">
        <v>1477</v>
      </c>
      <c r="I122" s="3" t="s">
        <v>54</v>
      </c>
      <c r="J122" s="3" t="s">
        <v>44</v>
      </c>
      <c r="K122" s="3" t="s">
        <v>48</v>
      </c>
      <c r="L122" s="3" t="s">
        <v>55</v>
      </c>
      <c r="M122" s="3" t="s">
        <v>1840</v>
      </c>
      <c r="N122" s="4">
        <v>31500</v>
      </c>
      <c r="O122" s="4">
        <v>229198.56960000002</v>
      </c>
    </row>
    <row r="123" spans="1:15" x14ac:dyDescent="0.3">
      <c r="A123" s="5" t="str">
        <f>List!$I$7</f>
        <v>2019-20</v>
      </c>
      <c r="B123" s="5" t="s">
        <v>60</v>
      </c>
      <c r="C123" s="5">
        <v>6</v>
      </c>
      <c r="D123" s="5" t="s">
        <v>1819</v>
      </c>
      <c r="E123" s="5" t="s">
        <v>41</v>
      </c>
      <c r="F123" s="5">
        <v>80</v>
      </c>
      <c r="G123" s="5" t="s">
        <v>1687</v>
      </c>
      <c r="H123" s="5" t="s">
        <v>1486</v>
      </c>
      <c r="I123" s="5" t="s">
        <v>40</v>
      </c>
      <c r="J123" s="5" t="s">
        <v>33</v>
      </c>
      <c r="K123" s="5" t="s">
        <v>34</v>
      </c>
      <c r="L123" s="5" t="s">
        <v>35</v>
      </c>
      <c r="M123" s="5" t="s">
        <v>1840</v>
      </c>
      <c r="N123" s="6">
        <v>58500</v>
      </c>
      <c r="O123" s="6">
        <v>1275142.0968000002</v>
      </c>
    </row>
    <row r="124" spans="1:15" x14ac:dyDescent="0.3">
      <c r="A124" s="3" t="str">
        <f>List!$I$7</f>
        <v>2019-20</v>
      </c>
      <c r="B124" s="3" t="s">
        <v>16</v>
      </c>
      <c r="C124" s="3">
        <v>10</v>
      </c>
      <c r="D124" s="3" t="s">
        <v>1817</v>
      </c>
      <c r="E124" s="3" t="s">
        <v>131</v>
      </c>
      <c r="F124" s="3">
        <v>50</v>
      </c>
      <c r="G124" s="3" t="s">
        <v>1126</v>
      </c>
      <c r="H124" s="3" t="s">
        <v>616</v>
      </c>
      <c r="I124" s="3" t="s">
        <v>80</v>
      </c>
      <c r="J124" s="3" t="s">
        <v>33</v>
      </c>
      <c r="K124" s="3" t="s">
        <v>21</v>
      </c>
      <c r="L124" s="3" t="s">
        <v>22</v>
      </c>
      <c r="M124" s="3" t="s">
        <v>1840</v>
      </c>
      <c r="N124" s="4">
        <v>54000</v>
      </c>
      <c r="O124" s="4">
        <v>33400617.148799997</v>
      </c>
    </row>
    <row r="125" spans="1:15" x14ac:dyDescent="0.3">
      <c r="A125" s="5" t="str">
        <f>List!$I$7</f>
        <v>2019-20</v>
      </c>
      <c r="B125" s="5" t="s">
        <v>45</v>
      </c>
      <c r="C125" s="5">
        <v>2</v>
      </c>
      <c r="D125" s="5" t="s">
        <v>1818</v>
      </c>
      <c r="E125" s="5" t="s">
        <v>569</v>
      </c>
      <c r="F125" s="5">
        <v>52</v>
      </c>
      <c r="G125" s="5" t="s">
        <v>1204</v>
      </c>
      <c r="H125" s="5" t="s">
        <v>1369</v>
      </c>
      <c r="I125" s="5" t="s">
        <v>40</v>
      </c>
      <c r="J125" s="5" t="s">
        <v>72</v>
      </c>
      <c r="K125" s="5" t="s">
        <v>34</v>
      </c>
      <c r="L125" s="5" t="s">
        <v>35</v>
      </c>
      <c r="M125" s="5" t="s">
        <v>1840</v>
      </c>
      <c r="N125" s="6">
        <v>34500</v>
      </c>
      <c r="O125" s="6">
        <v>8537515.2809999995</v>
      </c>
    </row>
    <row r="126" spans="1:15" x14ac:dyDescent="0.3">
      <c r="A126" s="3" t="str">
        <f>List!$I$7</f>
        <v>2019-20</v>
      </c>
      <c r="B126" s="3" t="s">
        <v>141</v>
      </c>
      <c r="C126" s="3">
        <v>5</v>
      </c>
      <c r="D126" s="3" t="s">
        <v>1819</v>
      </c>
      <c r="E126" s="3" t="s">
        <v>264</v>
      </c>
      <c r="F126" s="3">
        <v>70</v>
      </c>
      <c r="G126" s="3" t="s">
        <v>923</v>
      </c>
      <c r="H126" s="3" t="s">
        <v>283</v>
      </c>
      <c r="I126" s="3" t="s">
        <v>59</v>
      </c>
      <c r="J126" s="3" t="s">
        <v>86</v>
      </c>
      <c r="K126" s="3" t="s">
        <v>21</v>
      </c>
      <c r="L126" s="3" t="s">
        <v>22</v>
      </c>
      <c r="M126" s="3" t="s">
        <v>1841</v>
      </c>
      <c r="N126" s="4">
        <v>37500</v>
      </c>
      <c r="O126" s="4">
        <v>3520203.5550000002</v>
      </c>
    </row>
    <row r="127" spans="1:15" x14ac:dyDescent="0.3">
      <c r="A127" s="5" t="str">
        <f>List!$I$7</f>
        <v>2019-20</v>
      </c>
      <c r="B127" s="5" t="s">
        <v>116</v>
      </c>
      <c r="C127" s="5">
        <v>1</v>
      </c>
      <c r="D127" s="5" t="s">
        <v>1818</v>
      </c>
      <c r="E127" s="7" t="s">
        <v>410</v>
      </c>
      <c r="F127" s="7">
        <v>36</v>
      </c>
      <c r="G127" s="5" t="s">
        <v>1439</v>
      </c>
      <c r="H127" s="5" t="s">
        <v>789</v>
      </c>
      <c r="I127" s="5" t="s">
        <v>80</v>
      </c>
      <c r="J127" s="5" t="s">
        <v>1806</v>
      </c>
      <c r="K127" s="5" t="s">
        <v>48</v>
      </c>
      <c r="L127" s="5" t="s">
        <v>55</v>
      </c>
      <c r="M127" s="5" t="s">
        <v>1841</v>
      </c>
      <c r="N127" s="6">
        <v>76500</v>
      </c>
      <c r="O127" s="6">
        <v>683324.92800000007</v>
      </c>
    </row>
    <row r="128" spans="1:15" x14ac:dyDescent="0.3">
      <c r="A128" s="3" t="str">
        <f>List!$I$7</f>
        <v>2019-20</v>
      </c>
      <c r="B128" s="3" t="s">
        <v>116</v>
      </c>
      <c r="C128" s="3">
        <v>1</v>
      </c>
      <c r="D128" s="3" t="s">
        <v>1818</v>
      </c>
      <c r="E128" s="8" t="s">
        <v>160</v>
      </c>
      <c r="F128" s="8">
        <v>42</v>
      </c>
      <c r="G128" s="3" t="s">
        <v>317</v>
      </c>
      <c r="H128" s="3" t="s">
        <v>1054</v>
      </c>
      <c r="I128" s="3" t="s">
        <v>59</v>
      </c>
      <c r="J128" s="3" t="s">
        <v>33</v>
      </c>
      <c r="K128" s="3" t="s">
        <v>21</v>
      </c>
      <c r="L128" s="3" t="s">
        <v>22</v>
      </c>
      <c r="M128" s="3" t="s">
        <v>1841</v>
      </c>
      <c r="N128" s="4">
        <v>73500</v>
      </c>
      <c r="O128" s="4">
        <v>1064735.1237599999</v>
      </c>
    </row>
    <row r="129" spans="1:15" x14ac:dyDescent="0.3">
      <c r="A129" s="5" t="str">
        <f>List!$I$7</f>
        <v>2019-20</v>
      </c>
      <c r="B129" s="5" t="s">
        <v>141</v>
      </c>
      <c r="C129" s="5">
        <v>5</v>
      </c>
      <c r="D129" s="5" t="s">
        <v>1819</v>
      </c>
      <c r="E129" s="7" t="s">
        <v>126</v>
      </c>
      <c r="F129" s="7">
        <v>66</v>
      </c>
      <c r="G129" s="5" t="s">
        <v>680</v>
      </c>
      <c r="H129" s="5" t="s">
        <v>69</v>
      </c>
      <c r="I129" s="5" t="s">
        <v>59</v>
      </c>
      <c r="J129" s="5" t="s">
        <v>33</v>
      </c>
      <c r="K129" s="5" t="s">
        <v>21</v>
      </c>
      <c r="L129" s="5" t="s">
        <v>22</v>
      </c>
      <c r="M129" s="5" t="s">
        <v>1840</v>
      </c>
      <c r="N129" s="6">
        <v>75000</v>
      </c>
      <c r="O129" s="6">
        <v>1461413.3072000002</v>
      </c>
    </row>
    <row r="130" spans="1:15" x14ac:dyDescent="0.3">
      <c r="A130" s="3" t="str">
        <f>List!$I$7</f>
        <v>2019-20</v>
      </c>
      <c r="B130" s="3" t="s">
        <v>45</v>
      </c>
      <c r="C130" s="3">
        <v>2</v>
      </c>
      <c r="D130" s="3" t="s">
        <v>1818</v>
      </c>
      <c r="E130" s="8" t="s">
        <v>154</v>
      </c>
      <c r="F130" s="8">
        <v>22</v>
      </c>
      <c r="G130" s="3" t="s">
        <v>1744</v>
      </c>
      <c r="H130" s="3" t="s">
        <v>1110</v>
      </c>
      <c r="I130" s="3" t="s">
        <v>32</v>
      </c>
      <c r="J130" s="3" t="s">
        <v>1805</v>
      </c>
      <c r="K130" s="3" t="s">
        <v>48</v>
      </c>
      <c r="L130" s="3" t="s">
        <v>55</v>
      </c>
      <c r="M130" s="3" t="s">
        <v>1841</v>
      </c>
      <c r="N130" s="4">
        <v>58500</v>
      </c>
      <c r="O130" s="4">
        <v>2826562.88772</v>
      </c>
    </row>
    <row r="131" spans="1:15" x14ac:dyDescent="0.3">
      <c r="A131" s="5" t="str">
        <f>List!$I$7</f>
        <v>2019-20</v>
      </c>
      <c r="B131" s="5" t="s">
        <v>76</v>
      </c>
      <c r="C131" s="5">
        <v>4</v>
      </c>
      <c r="D131" s="5" t="s">
        <v>1819</v>
      </c>
      <c r="E131" s="5" t="s">
        <v>240</v>
      </c>
      <c r="F131" s="5">
        <v>42</v>
      </c>
      <c r="G131" s="5" t="s">
        <v>1494</v>
      </c>
      <c r="H131" s="5" t="s">
        <v>1229</v>
      </c>
      <c r="I131" s="5" t="s">
        <v>59</v>
      </c>
      <c r="J131" s="5" t="s">
        <v>1805</v>
      </c>
      <c r="K131" s="5" t="s">
        <v>21</v>
      </c>
      <c r="L131" s="5" t="s">
        <v>22</v>
      </c>
      <c r="M131" s="5" t="s">
        <v>1840</v>
      </c>
      <c r="N131" s="6">
        <v>52500</v>
      </c>
      <c r="O131" s="6">
        <v>17955879.480000004</v>
      </c>
    </row>
    <row r="132" spans="1:15" x14ac:dyDescent="0.3">
      <c r="A132" s="3" t="str">
        <f>List!$I$7</f>
        <v>2019-20</v>
      </c>
      <c r="B132" s="3" t="s">
        <v>50</v>
      </c>
      <c r="C132" s="3">
        <v>11</v>
      </c>
      <c r="D132" s="3" t="s">
        <v>1817</v>
      </c>
      <c r="E132" s="3" t="s">
        <v>209</v>
      </c>
      <c r="F132" s="3">
        <v>75</v>
      </c>
      <c r="G132" s="3" t="s">
        <v>850</v>
      </c>
      <c r="H132" s="3" t="s">
        <v>1411</v>
      </c>
      <c r="I132" s="3" t="s">
        <v>59</v>
      </c>
      <c r="J132" s="3" t="s">
        <v>1806</v>
      </c>
      <c r="K132" s="3" t="s">
        <v>21</v>
      </c>
      <c r="L132" s="3" t="s">
        <v>22</v>
      </c>
      <c r="M132" s="3" t="s">
        <v>1840</v>
      </c>
      <c r="N132" s="4">
        <v>18000</v>
      </c>
      <c r="O132" s="4">
        <v>109069.1712</v>
      </c>
    </row>
    <row r="133" spans="1:15" x14ac:dyDescent="0.3">
      <c r="A133" s="5" t="str">
        <f>List!$I$7</f>
        <v>2019-20</v>
      </c>
      <c r="B133" s="5" t="s">
        <v>36</v>
      </c>
      <c r="C133" s="5">
        <v>8</v>
      </c>
      <c r="D133" s="5" t="s">
        <v>1816</v>
      </c>
      <c r="E133" s="5" t="s">
        <v>77</v>
      </c>
      <c r="F133" s="5">
        <v>59</v>
      </c>
      <c r="G133" s="5" t="s">
        <v>372</v>
      </c>
      <c r="H133" s="5" t="s">
        <v>694</v>
      </c>
      <c r="I133" s="5" t="s">
        <v>59</v>
      </c>
      <c r="J133" s="5" t="s">
        <v>72</v>
      </c>
      <c r="K133" s="5" t="s">
        <v>34</v>
      </c>
      <c r="L133" s="5" t="s">
        <v>35</v>
      </c>
      <c r="M133" s="5" t="s">
        <v>1841</v>
      </c>
      <c r="N133" s="6">
        <v>76500</v>
      </c>
      <c r="O133" s="6">
        <v>6341148.5623199996</v>
      </c>
    </row>
    <row r="134" spans="1:15" x14ac:dyDescent="0.3">
      <c r="A134" s="3" t="str">
        <f>List!$I$7</f>
        <v>2019-20</v>
      </c>
      <c r="B134" s="3" t="s">
        <v>141</v>
      </c>
      <c r="C134" s="3">
        <v>5</v>
      </c>
      <c r="D134" s="3" t="s">
        <v>1819</v>
      </c>
      <c r="E134" s="3" t="s">
        <v>145</v>
      </c>
      <c r="F134" s="3">
        <v>13</v>
      </c>
      <c r="G134" s="3" t="s">
        <v>1755</v>
      </c>
      <c r="H134" s="3" t="s">
        <v>1311</v>
      </c>
      <c r="I134" s="3" t="s">
        <v>32</v>
      </c>
      <c r="J134" s="3" t="s">
        <v>86</v>
      </c>
      <c r="K134" s="3" t="s">
        <v>27</v>
      </c>
      <c r="L134" s="3" t="s">
        <v>35</v>
      </c>
      <c r="M134" s="3" t="s">
        <v>1840</v>
      </c>
      <c r="N134" s="4">
        <v>52500</v>
      </c>
      <c r="O134" s="4">
        <v>2774715.1739999996</v>
      </c>
    </row>
    <row r="135" spans="1:15" x14ac:dyDescent="0.3">
      <c r="A135" s="5" t="str">
        <f>List!$I$7</f>
        <v>2019-20</v>
      </c>
      <c r="B135" s="5" t="s">
        <v>16</v>
      </c>
      <c r="C135" s="5">
        <v>10</v>
      </c>
      <c r="D135" s="5" t="s">
        <v>1817</v>
      </c>
      <c r="E135" s="5" t="s">
        <v>277</v>
      </c>
      <c r="F135" s="5">
        <v>35</v>
      </c>
      <c r="G135" s="5" t="s">
        <v>1057</v>
      </c>
      <c r="H135" s="5" t="s">
        <v>818</v>
      </c>
      <c r="I135" s="5" t="s">
        <v>40</v>
      </c>
      <c r="J135" s="5" t="s">
        <v>86</v>
      </c>
      <c r="K135" s="5" t="s">
        <v>27</v>
      </c>
      <c r="L135" s="5" t="s">
        <v>35</v>
      </c>
      <c r="M135" s="5" t="s">
        <v>1841</v>
      </c>
      <c r="N135" s="6">
        <v>28500</v>
      </c>
      <c r="O135" s="6">
        <v>3875308.4303999995</v>
      </c>
    </row>
    <row r="136" spans="1:15" x14ac:dyDescent="0.3">
      <c r="A136" s="3" t="str">
        <f>List!$I$7</f>
        <v>2019-20</v>
      </c>
      <c r="B136" s="3" t="s">
        <v>16</v>
      </c>
      <c r="C136" s="3">
        <v>10</v>
      </c>
      <c r="D136" s="3" t="s">
        <v>1817</v>
      </c>
      <c r="E136" s="3" t="s">
        <v>180</v>
      </c>
      <c r="F136" s="3">
        <v>75</v>
      </c>
      <c r="G136" s="3" t="s">
        <v>465</v>
      </c>
      <c r="H136" s="3" t="s">
        <v>547</v>
      </c>
      <c r="I136" s="3" t="s">
        <v>40</v>
      </c>
      <c r="J136" s="3" t="s">
        <v>1805</v>
      </c>
      <c r="K136" s="3" t="s">
        <v>21</v>
      </c>
      <c r="L136" s="3" t="s">
        <v>22</v>
      </c>
      <c r="M136" s="3" t="s">
        <v>1839</v>
      </c>
      <c r="N136" s="4">
        <v>52500</v>
      </c>
      <c r="O136" s="4">
        <v>264667.0257</v>
      </c>
    </row>
    <row r="137" spans="1:15" x14ac:dyDescent="0.3">
      <c r="A137" s="5" t="str">
        <f>List!$I$7</f>
        <v>2019-20</v>
      </c>
      <c r="B137" s="5" t="s">
        <v>50</v>
      </c>
      <c r="C137" s="5">
        <v>11</v>
      </c>
      <c r="D137" s="5" t="s">
        <v>1817</v>
      </c>
      <c r="E137" s="5" t="s">
        <v>104</v>
      </c>
      <c r="F137" s="5">
        <v>26</v>
      </c>
      <c r="G137" s="5" t="s">
        <v>898</v>
      </c>
      <c r="H137" s="5" t="s">
        <v>590</v>
      </c>
      <c r="I137" s="5" t="s">
        <v>20</v>
      </c>
      <c r="J137" s="5" t="s">
        <v>1805</v>
      </c>
      <c r="K137" s="5" t="s">
        <v>27</v>
      </c>
      <c r="L137" s="5" t="s">
        <v>28</v>
      </c>
      <c r="M137" s="5" t="s">
        <v>1840</v>
      </c>
      <c r="N137" s="6">
        <v>43500</v>
      </c>
      <c r="O137" s="6">
        <v>422458.00344</v>
      </c>
    </row>
    <row r="138" spans="1:15" x14ac:dyDescent="0.3">
      <c r="A138" s="3" t="str">
        <f>List!$I$7</f>
        <v>2019-20</v>
      </c>
      <c r="B138" s="3" t="s">
        <v>83</v>
      </c>
      <c r="C138" s="3">
        <v>3</v>
      </c>
      <c r="D138" s="3" t="s">
        <v>1818</v>
      </c>
      <c r="E138" s="3" t="s">
        <v>77</v>
      </c>
      <c r="F138" s="3">
        <v>74</v>
      </c>
      <c r="G138" s="3" t="s">
        <v>1419</v>
      </c>
      <c r="H138" s="3" t="s">
        <v>1451</v>
      </c>
      <c r="I138" s="3" t="s">
        <v>32</v>
      </c>
      <c r="J138" s="3" t="s">
        <v>1806</v>
      </c>
      <c r="K138" s="3" t="s">
        <v>27</v>
      </c>
      <c r="L138" s="3" t="s">
        <v>28</v>
      </c>
      <c r="M138" s="3" t="s">
        <v>1841</v>
      </c>
      <c r="N138" s="4">
        <v>64500</v>
      </c>
      <c r="O138" s="4">
        <v>302610.26399999997</v>
      </c>
    </row>
    <row r="139" spans="1:15" x14ac:dyDescent="0.3">
      <c r="A139" s="5" t="str">
        <f>List!$I$7</f>
        <v>2019-20</v>
      </c>
      <c r="B139" s="5" t="s">
        <v>45</v>
      </c>
      <c r="C139" s="5">
        <v>2</v>
      </c>
      <c r="D139" s="5" t="s">
        <v>1818</v>
      </c>
      <c r="E139" s="5" t="s">
        <v>199</v>
      </c>
      <c r="F139" s="5">
        <v>75</v>
      </c>
      <c r="G139" s="5" t="s">
        <v>1090</v>
      </c>
      <c r="H139" s="5" t="s">
        <v>151</v>
      </c>
      <c r="I139" s="5" t="s">
        <v>40</v>
      </c>
      <c r="J139" s="5" t="s">
        <v>86</v>
      </c>
      <c r="K139" s="5" t="s">
        <v>21</v>
      </c>
      <c r="L139" s="5" t="s">
        <v>22</v>
      </c>
      <c r="M139" s="5" t="s">
        <v>1841</v>
      </c>
      <c r="N139" s="6">
        <v>51000</v>
      </c>
      <c r="O139" s="6">
        <v>193170.70079999999</v>
      </c>
    </row>
    <row r="140" spans="1:15" x14ac:dyDescent="0.3">
      <c r="A140" s="3" t="str">
        <f>List!$I$7</f>
        <v>2019-20</v>
      </c>
      <c r="B140" s="3" t="s">
        <v>16</v>
      </c>
      <c r="C140" s="3">
        <v>10</v>
      </c>
      <c r="D140" s="3" t="s">
        <v>1817</v>
      </c>
      <c r="E140" s="3" t="s">
        <v>56</v>
      </c>
      <c r="F140" s="3">
        <v>23</v>
      </c>
      <c r="G140" s="3" t="s">
        <v>278</v>
      </c>
      <c r="H140" s="3" t="s">
        <v>575</v>
      </c>
      <c r="I140" s="3" t="s">
        <v>54</v>
      </c>
      <c r="J140" s="3" t="s">
        <v>86</v>
      </c>
      <c r="K140" s="3" t="s">
        <v>48</v>
      </c>
      <c r="L140" s="3" t="s">
        <v>49</v>
      </c>
      <c r="M140" s="3" t="s">
        <v>1841</v>
      </c>
      <c r="N140" s="4">
        <v>36000</v>
      </c>
      <c r="O140" s="4">
        <v>694894.0416</v>
      </c>
    </row>
    <row r="141" spans="1:15" x14ac:dyDescent="0.3">
      <c r="A141" s="5" t="str">
        <f>List!$I$7</f>
        <v>2019-20</v>
      </c>
      <c r="B141" s="5" t="s">
        <v>101</v>
      </c>
      <c r="C141" s="5">
        <v>9</v>
      </c>
      <c r="D141" s="5" t="s">
        <v>1816</v>
      </c>
      <c r="E141" s="5" t="s">
        <v>475</v>
      </c>
      <c r="F141" s="5">
        <v>76</v>
      </c>
      <c r="G141" s="5" t="s">
        <v>1432</v>
      </c>
      <c r="H141" s="5" t="s">
        <v>1273</v>
      </c>
      <c r="I141" s="5" t="s">
        <v>20</v>
      </c>
      <c r="J141" s="5" t="s">
        <v>44</v>
      </c>
      <c r="K141" s="5" t="s">
        <v>48</v>
      </c>
      <c r="L141" s="5" t="s">
        <v>49</v>
      </c>
      <c r="M141" s="5" t="s">
        <v>1840</v>
      </c>
      <c r="N141" s="6">
        <v>75000</v>
      </c>
      <c r="O141" s="6">
        <v>7736477.5487999991</v>
      </c>
    </row>
    <row r="142" spans="1:15" x14ac:dyDescent="0.3">
      <c r="A142" s="3" t="str">
        <f>List!$I$7</f>
        <v>2019-20</v>
      </c>
      <c r="B142" s="3" t="s">
        <v>76</v>
      </c>
      <c r="C142" s="3">
        <v>4</v>
      </c>
      <c r="D142" s="3" t="s">
        <v>1819</v>
      </c>
      <c r="E142" s="3" t="s">
        <v>425</v>
      </c>
      <c r="F142" s="3">
        <v>28</v>
      </c>
      <c r="G142" s="3" t="s">
        <v>1252</v>
      </c>
      <c r="H142" s="3" t="s">
        <v>1407</v>
      </c>
      <c r="I142" s="3" t="s">
        <v>59</v>
      </c>
      <c r="J142" s="3" t="s">
        <v>44</v>
      </c>
      <c r="K142" s="3" t="s">
        <v>48</v>
      </c>
      <c r="L142" s="3" t="s">
        <v>49</v>
      </c>
      <c r="M142" s="3" t="s">
        <v>1840</v>
      </c>
      <c r="N142" s="4">
        <v>22500</v>
      </c>
      <c r="O142" s="4">
        <v>158650.56899999999</v>
      </c>
    </row>
    <row r="143" spans="1:15" x14ac:dyDescent="0.3">
      <c r="A143" s="5" t="str">
        <f>List!$I$7</f>
        <v>2019-20</v>
      </c>
      <c r="B143" s="5" t="s">
        <v>76</v>
      </c>
      <c r="C143" s="5">
        <v>4</v>
      </c>
      <c r="D143" s="5" t="s">
        <v>1819</v>
      </c>
      <c r="E143" s="5" t="s">
        <v>157</v>
      </c>
      <c r="F143" s="5">
        <v>63</v>
      </c>
      <c r="G143" s="5" t="s">
        <v>1756</v>
      </c>
      <c r="H143" s="5" t="s">
        <v>874</v>
      </c>
      <c r="I143" s="5" t="s">
        <v>40</v>
      </c>
      <c r="J143" s="5" t="s">
        <v>72</v>
      </c>
      <c r="K143" s="5" t="s">
        <v>21</v>
      </c>
      <c r="L143" s="5" t="s">
        <v>22</v>
      </c>
      <c r="M143" s="5" t="s">
        <v>1840</v>
      </c>
      <c r="N143" s="6">
        <v>13500</v>
      </c>
      <c r="O143" s="6">
        <v>3980715.5520000006</v>
      </c>
    </row>
    <row r="144" spans="1:15" x14ac:dyDescent="0.3">
      <c r="A144" s="3" t="str">
        <f>List!$I$7</f>
        <v>2019-20</v>
      </c>
      <c r="B144" s="3" t="s">
        <v>92</v>
      </c>
      <c r="C144" s="3">
        <v>12</v>
      </c>
      <c r="D144" s="3" t="s">
        <v>1817</v>
      </c>
      <c r="E144" s="3" t="s">
        <v>89</v>
      </c>
      <c r="F144" s="3">
        <v>66</v>
      </c>
      <c r="G144" s="3" t="s">
        <v>455</v>
      </c>
      <c r="H144" s="3" t="s">
        <v>187</v>
      </c>
      <c r="I144" s="3" t="s">
        <v>59</v>
      </c>
      <c r="J144" s="3" t="s">
        <v>1805</v>
      </c>
      <c r="K144" s="3" t="s">
        <v>21</v>
      </c>
      <c r="L144" s="3" t="s">
        <v>22</v>
      </c>
      <c r="M144" s="3" t="s">
        <v>1840</v>
      </c>
      <c r="N144" s="4">
        <v>57000</v>
      </c>
      <c r="O144" s="4">
        <v>10394281.628280003</v>
      </c>
    </row>
    <row r="145" spans="1:15" x14ac:dyDescent="0.3">
      <c r="A145" s="5" t="str">
        <f>List!$I$7</f>
        <v>2019-20</v>
      </c>
      <c r="B145" s="5" t="s">
        <v>92</v>
      </c>
      <c r="C145" s="5">
        <v>12</v>
      </c>
      <c r="D145" s="5" t="s">
        <v>1817</v>
      </c>
      <c r="E145" s="5" t="s">
        <v>250</v>
      </c>
      <c r="F145" s="5">
        <v>78</v>
      </c>
      <c r="G145" s="5" t="s">
        <v>1058</v>
      </c>
      <c r="H145" s="5" t="s">
        <v>549</v>
      </c>
      <c r="I145" s="5" t="s">
        <v>32</v>
      </c>
      <c r="J145" s="5" t="s">
        <v>33</v>
      </c>
      <c r="K145" s="5" t="s">
        <v>27</v>
      </c>
      <c r="L145" s="5" t="s">
        <v>28</v>
      </c>
      <c r="M145" s="5" t="s">
        <v>1840</v>
      </c>
      <c r="N145" s="6">
        <v>58500</v>
      </c>
      <c r="O145" s="6">
        <v>211629.74976000001</v>
      </c>
    </row>
    <row r="146" spans="1:15" x14ac:dyDescent="0.3">
      <c r="A146" s="3" t="str">
        <f>List!$I$7</f>
        <v>2019-20</v>
      </c>
      <c r="B146" s="3" t="s">
        <v>141</v>
      </c>
      <c r="C146" s="3">
        <v>5</v>
      </c>
      <c r="D146" s="3" t="s">
        <v>1819</v>
      </c>
      <c r="E146" s="3" t="s">
        <v>614</v>
      </c>
      <c r="F146" s="3">
        <v>12</v>
      </c>
      <c r="G146" s="3" t="s">
        <v>1600</v>
      </c>
      <c r="H146" s="3" t="s">
        <v>771</v>
      </c>
      <c r="I146" s="3" t="s">
        <v>40</v>
      </c>
      <c r="J146" s="3" t="s">
        <v>1806</v>
      </c>
      <c r="K146" s="3" t="s">
        <v>48</v>
      </c>
      <c r="L146" s="3" t="s">
        <v>55</v>
      </c>
      <c r="M146" s="3" t="s">
        <v>1840</v>
      </c>
      <c r="N146" s="4">
        <v>60000</v>
      </c>
      <c r="O146" s="4">
        <v>12690016.415999999</v>
      </c>
    </row>
    <row r="147" spans="1:15" x14ac:dyDescent="0.3">
      <c r="A147" s="5" t="str">
        <f>List!$I$7</f>
        <v>2019-20</v>
      </c>
      <c r="B147" s="5" t="s">
        <v>60</v>
      </c>
      <c r="C147" s="5">
        <v>6</v>
      </c>
      <c r="D147" s="5" t="s">
        <v>1819</v>
      </c>
      <c r="E147" s="5" t="s">
        <v>569</v>
      </c>
      <c r="F147" s="5">
        <v>22</v>
      </c>
      <c r="G147" s="5" t="s">
        <v>548</v>
      </c>
      <c r="H147" s="5" t="s">
        <v>1459</v>
      </c>
      <c r="I147" s="5" t="s">
        <v>20</v>
      </c>
      <c r="J147" s="5" t="s">
        <v>72</v>
      </c>
      <c r="K147" s="5" t="s">
        <v>48</v>
      </c>
      <c r="L147" s="5" t="s">
        <v>55</v>
      </c>
      <c r="M147" s="5" t="s">
        <v>1841</v>
      </c>
      <c r="N147" s="6">
        <v>22500</v>
      </c>
      <c r="O147" s="6">
        <v>440698.038</v>
      </c>
    </row>
    <row r="148" spans="1:15" x14ac:dyDescent="0.3">
      <c r="A148" s="3" t="str">
        <f>List!$I$7</f>
        <v>2019-20</v>
      </c>
      <c r="B148" s="3" t="s">
        <v>125</v>
      </c>
      <c r="C148" s="3">
        <v>7</v>
      </c>
      <c r="D148" s="3" t="s">
        <v>1816</v>
      </c>
      <c r="E148" s="8" t="s">
        <v>29</v>
      </c>
      <c r="F148" s="8">
        <v>67</v>
      </c>
      <c r="G148" s="3" t="s">
        <v>1105</v>
      </c>
      <c r="H148" s="3" t="s">
        <v>1373</v>
      </c>
      <c r="I148" s="3" t="s">
        <v>20</v>
      </c>
      <c r="J148" s="3" t="s">
        <v>44</v>
      </c>
      <c r="K148" s="3" t="s">
        <v>34</v>
      </c>
      <c r="L148" s="3" t="s">
        <v>35</v>
      </c>
      <c r="M148" s="3" t="s">
        <v>1840</v>
      </c>
      <c r="N148" s="4">
        <v>81000</v>
      </c>
      <c r="O148" s="4">
        <v>18098556.894000001</v>
      </c>
    </row>
    <row r="149" spans="1:15" x14ac:dyDescent="0.3">
      <c r="A149" s="5" t="str">
        <f>List!$I$7</f>
        <v>2019-20</v>
      </c>
      <c r="B149" s="5" t="s">
        <v>141</v>
      </c>
      <c r="C149" s="5">
        <v>5</v>
      </c>
      <c r="D149" s="5" t="s">
        <v>1819</v>
      </c>
      <c r="E149" s="7" t="s">
        <v>67</v>
      </c>
      <c r="F149" s="7">
        <v>55</v>
      </c>
      <c r="G149" s="5" t="s">
        <v>1483</v>
      </c>
      <c r="H149" s="5" t="s">
        <v>786</v>
      </c>
      <c r="I149" s="5" t="s">
        <v>40</v>
      </c>
      <c r="J149" s="5" t="s">
        <v>86</v>
      </c>
      <c r="K149" s="5" t="s">
        <v>48</v>
      </c>
      <c r="L149" s="5" t="s">
        <v>55</v>
      </c>
      <c r="M149" s="5" t="s">
        <v>1839</v>
      </c>
      <c r="N149" s="6">
        <v>90000</v>
      </c>
      <c r="O149" s="6">
        <v>606557.16</v>
      </c>
    </row>
    <row r="150" spans="1:15" x14ac:dyDescent="0.3">
      <c r="A150" s="3" t="str">
        <f>List!$I$7</f>
        <v>2019-20</v>
      </c>
      <c r="B150" s="3" t="s">
        <v>76</v>
      </c>
      <c r="C150" s="3">
        <v>4</v>
      </c>
      <c r="D150" s="3" t="s">
        <v>1819</v>
      </c>
      <c r="E150" s="8" t="s">
        <v>240</v>
      </c>
      <c r="F150" s="8">
        <v>64</v>
      </c>
      <c r="G150" s="3" t="s">
        <v>970</v>
      </c>
      <c r="H150" s="3" t="s">
        <v>1524</v>
      </c>
      <c r="I150" s="3" t="s">
        <v>26</v>
      </c>
      <c r="J150" s="3" t="s">
        <v>1805</v>
      </c>
      <c r="K150" s="3" t="s">
        <v>48</v>
      </c>
      <c r="L150" s="3" t="s">
        <v>49</v>
      </c>
      <c r="M150" s="3" t="s">
        <v>1840</v>
      </c>
      <c r="N150" s="4">
        <v>52500</v>
      </c>
      <c r="O150" s="4">
        <v>183972.09599999996</v>
      </c>
    </row>
    <row r="151" spans="1:15" x14ac:dyDescent="0.3">
      <c r="A151" s="5" t="str">
        <f>List!$I$7</f>
        <v>2019-20</v>
      </c>
      <c r="B151" s="5" t="s">
        <v>45</v>
      </c>
      <c r="C151" s="5">
        <v>2</v>
      </c>
      <c r="D151" s="5" t="s">
        <v>1818</v>
      </c>
      <c r="E151" s="7" t="s">
        <v>222</v>
      </c>
      <c r="F151" s="7">
        <v>63</v>
      </c>
      <c r="G151" s="5" t="s">
        <v>529</v>
      </c>
      <c r="H151" s="5" t="s">
        <v>528</v>
      </c>
      <c r="I151" s="5" t="s">
        <v>63</v>
      </c>
      <c r="J151" s="5" t="s">
        <v>1805</v>
      </c>
      <c r="K151" s="5" t="s">
        <v>21</v>
      </c>
      <c r="L151" s="5" t="s">
        <v>22</v>
      </c>
      <c r="M151" s="5" t="s">
        <v>1840</v>
      </c>
      <c r="N151" s="6">
        <v>36000</v>
      </c>
      <c r="O151" s="6">
        <v>86219.527680000014</v>
      </c>
    </row>
    <row r="152" spans="1:15" x14ac:dyDescent="0.3">
      <c r="A152" s="3" t="str">
        <f>List!$I$7</f>
        <v>2019-20</v>
      </c>
      <c r="B152" s="3" t="s">
        <v>60</v>
      </c>
      <c r="C152" s="3">
        <v>6</v>
      </c>
      <c r="D152" s="3" t="s">
        <v>1819</v>
      </c>
      <c r="E152" s="3" t="s">
        <v>147</v>
      </c>
      <c r="F152" s="3">
        <v>24</v>
      </c>
      <c r="G152" s="3" t="s">
        <v>1694</v>
      </c>
      <c r="H152" s="3" t="s">
        <v>58</v>
      </c>
      <c r="I152" s="3" t="s">
        <v>59</v>
      </c>
      <c r="J152" s="3" t="s">
        <v>1805</v>
      </c>
      <c r="K152" s="3" t="s">
        <v>48</v>
      </c>
      <c r="L152" s="3" t="s">
        <v>49</v>
      </c>
      <c r="M152" s="3" t="s">
        <v>1841</v>
      </c>
      <c r="N152" s="4">
        <v>73500</v>
      </c>
      <c r="O152" s="4">
        <v>2938225.2592000002</v>
      </c>
    </row>
    <row r="153" spans="1:15" x14ac:dyDescent="0.3">
      <c r="A153" s="5" t="str">
        <f>List!$I$7</f>
        <v>2019-20</v>
      </c>
      <c r="B153" s="5" t="s">
        <v>92</v>
      </c>
      <c r="C153" s="5">
        <v>12</v>
      </c>
      <c r="D153" s="5" t="s">
        <v>1817</v>
      </c>
      <c r="E153" s="5" t="s">
        <v>126</v>
      </c>
      <c r="F153" s="5">
        <v>51</v>
      </c>
      <c r="G153" s="5" t="s">
        <v>817</v>
      </c>
      <c r="H153" s="5" t="s">
        <v>1109</v>
      </c>
      <c r="I153" s="5" t="s">
        <v>40</v>
      </c>
      <c r="J153" s="5" t="s">
        <v>72</v>
      </c>
      <c r="K153" s="5" t="s">
        <v>21</v>
      </c>
      <c r="L153" s="5" t="s">
        <v>22</v>
      </c>
      <c r="M153" s="5" t="s">
        <v>1841</v>
      </c>
      <c r="N153" s="6">
        <v>55500</v>
      </c>
      <c r="O153" s="6">
        <v>10991220.754799999</v>
      </c>
    </row>
    <row r="154" spans="1:15" x14ac:dyDescent="0.3">
      <c r="A154" s="3" t="str">
        <f>List!$I$7</f>
        <v>2019-20</v>
      </c>
      <c r="B154" s="3" t="s">
        <v>101</v>
      </c>
      <c r="C154" s="3">
        <v>9</v>
      </c>
      <c r="D154" s="3" t="s">
        <v>1816</v>
      </c>
      <c r="E154" s="3" t="s">
        <v>344</v>
      </c>
      <c r="F154" s="3">
        <v>54</v>
      </c>
      <c r="G154" s="3" t="s">
        <v>945</v>
      </c>
      <c r="H154" s="3" t="s">
        <v>1465</v>
      </c>
      <c r="I154" s="3" t="s">
        <v>59</v>
      </c>
      <c r="J154" s="3" t="s">
        <v>44</v>
      </c>
      <c r="K154" s="3" t="s">
        <v>34</v>
      </c>
      <c r="L154" s="3" t="s">
        <v>35</v>
      </c>
      <c r="M154" s="3" t="s">
        <v>1840</v>
      </c>
      <c r="N154" s="4">
        <v>27000</v>
      </c>
      <c r="O154" s="4">
        <v>1171542.32712</v>
      </c>
    </row>
    <row r="155" spans="1:15" x14ac:dyDescent="0.3">
      <c r="A155" s="5" t="str">
        <f>List!$I$7</f>
        <v>2019-20</v>
      </c>
      <c r="B155" s="5" t="s">
        <v>116</v>
      </c>
      <c r="C155" s="5">
        <v>1</v>
      </c>
      <c r="D155" s="5" t="s">
        <v>1818</v>
      </c>
      <c r="E155" s="5" t="s">
        <v>475</v>
      </c>
      <c r="F155" s="5">
        <v>25</v>
      </c>
      <c r="G155" s="5" t="s">
        <v>1344</v>
      </c>
      <c r="H155" s="5" t="s">
        <v>897</v>
      </c>
      <c r="I155" s="5" t="s">
        <v>59</v>
      </c>
      <c r="J155" s="5" t="s">
        <v>1806</v>
      </c>
      <c r="K155" s="5" t="s">
        <v>27</v>
      </c>
      <c r="L155" s="5" t="s">
        <v>28</v>
      </c>
      <c r="M155" s="5" t="s">
        <v>1841</v>
      </c>
      <c r="N155" s="6">
        <v>58500</v>
      </c>
      <c r="O155" s="6">
        <v>1712331.8774999999</v>
      </c>
    </row>
    <row r="156" spans="1:15" x14ac:dyDescent="0.3">
      <c r="A156" s="3" t="str">
        <f>List!$I$7</f>
        <v>2019-20</v>
      </c>
      <c r="B156" s="3" t="s">
        <v>76</v>
      </c>
      <c r="C156" s="3">
        <v>4</v>
      </c>
      <c r="D156" s="3" t="s">
        <v>1819</v>
      </c>
      <c r="E156" s="3" t="s">
        <v>374</v>
      </c>
      <c r="F156" s="3">
        <v>53</v>
      </c>
      <c r="G156" s="3" t="s">
        <v>1250</v>
      </c>
      <c r="H156" s="3" t="s">
        <v>969</v>
      </c>
      <c r="I156" s="3" t="s">
        <v>20</v>
      </c>
      <c r="J156" s="3" t="s">
        <v>72</v>
      </c>
      <c r="K156" s="3" t="s">
        <v>21</v>
      </c>
      <c r="L156" s="3" t="s">
        <v>22</v>
      </c>
      <c r="M156" s="3" t="s">
        <v>1840</v>
      </c>
      <c r="N156" s="4">
        <v>75000</v>
      </c>
      <c r="O156" s="4">
        <v>3933943.497</v>
      </c>
    </row>
    <row r="157" spans="1:15" x14ac:dyDescent="0.3">
      <c r="A157" s="5" t="str">
        <f>List!$I$7</f>
        <v>2019-20</v>
      </c>
      <c r="B157" s="5" t="s">
        <v>76</v>
      </c>
      <c r="C157" s="5">
        <v>4</v>
      </c>
      <c r="D157" s="5" t="s">
        <v>1819</v>
      </c>
      <c r="E157" s="5" t="s">
        <v>109</v>
      </c>
      <c r="F157" s="5">
        <v>51</v>
      </c>
      <c r="G157" s="5" t="s">
        <v>1165</v>
      </c>
      <c r="H157" s="5" t="s">
        <v>187</v>
      </c>
      <c r="I157" s="5" t="s">
        <v>59</v>
      </c>
      <c r="J157" s="5" t="s">
        <v>1805</v>
      </c>
      <c r="K157" s="5" t="s">
        <v>21</v>
      </c>
      <c r="L157" s="5" t="s">
        <v>22</v>
      </c>
      <c r="M157" s="5" t="s">
        <v>1841</v>
      </c>
      <c r="N157" s="6">
        <v>42000</v>
      </c>
      <c r="O157" s="6">
        <v>4759827.0719999997</v>
      </c>
    </row>
    <row r="158" spans="1:15" x14ac:dyDescent="0.3">
      <c r="A158" s="3" t="str">
        <f>List!$I$7</f>
        <v>2019-20</v>
      </c>
      <c r="B158" s="3" t="s">
        <v>116</v>
      </c>
      <c r="C158" s="3">
        <v>1</v>
      </c>
      <c r="D158" s="3" t="s">
        <v>1818</v>
      </c>
      <c r="E158" s="3" t="s">
        <v>61</v>
      </c>
      <c r="F158" s="3">
        <v>33</v>
      </c>
      <c r="G158" s="3" t="s">
        <v>1434</v>
      </c>
      <c r="H158" s="3" t="s">
        <v>468</v>
      </c>
      <c r="I158" s="3" t="s">
        <v>80</v>
      </c>
      <c r="J158" s="3" t="s">
        <v>33</v>
      </c>
      <c r="K158" s="3" t="s">
        <v>27</v>
      </c>
      <c r="L158" s="3" t="s">
        <v>35</v>
      </c>
      <c r="M158" s="3" t="s">
        <v>1840</v>
      </c>
      <c r="N158" s="4">
        <v>76500</v>
      </c>
      <c r="O158" s="4">
        <v>3372205.7819999997</v>
      </c>
    </row>
    <row r="159" spans="1:15" x14ac:dyDescent="0.3">
      <c r="A159" s="5" t="str">
        <f>List!$I$7</f>
        <v>2019-20</v>
      </c>
      <c r="B159" s="5" t="s">
        <v>116</v>
      </c>
      <c r="C159" s="5">
        <v>1</v>
      </c>
      <c r="D159" s="5" t="s">
        <v>1818</v>
      </c>
      <c r="E159" s="5" t="s">
        <v>209</v>
      </c>
      <c r="F159" s="5">
        <v>39</v>
      </c>
      <c r="G159" s="5" t="s">
        <v>1145</v>
      </c>
      <c r="H159" s="5" t="s">
        <v>771</v>
      </c>
      <c r="I159" s="5" t="s">
        <v>40</v>
      </c>
      <c r="J159" s="5" t="s">
        <v>1806</v>
      </c>
      <c r="K159" s="5" t="s">
        <v>48</v>
      </c>
      <c r="L159" s="5" t="s">
        <v>55</v>
      </c>
      <c r="M159" s="5" t="s">
        <v>1839</v>
      </c>
      <c r="N159" s="6">
        <v>48000</v>
      </c>
      <c r="O159" s="6">
        <v>26501095.39968</v>
      </c>
    </row>
    <row r="160" spans="1:15" x14ac:dyDescent="0.3">
      <c r="A160" s="3" t="str">
        <f>List!$I$7</f>
        <v>2019-20</v>
      </c>
      <c r="B160" s="3" t="s">
        <v>83</v>
      </c>
      <c r="C160" s="3">
        <v>3</v>
      </c>
      <c r="D160" s="3" t="s">
        <v>1818</v>
      </c>
      <c r="E160" s="3" t="s">
        <v>322</v>
      </c>
      <c r="F160" s="3">
        <v>24</v>
      </c>
      <c r="G160" s="3" t="s">
        <v>508</v>
      </c>
      <c r="H160" s="3" t="s">
        <v>216</v>
      </c>
      <c r="I160" s="3" t="s">
        <v>63</v>
      </c>
      <c r="J160" s="3" t="s">
        <v>72</v>
      </c>
      <c r="K160" s="3" t="s">
        <v>48</v>
      </c>
      <c r="L160" s="3" t="s">
        <v>49</v>
      </c>
      <c r="M160" s="3" t="s">
        <v>1840</v>
      </c>
      <c r="N160" s="4">
        <v>64500</v>
      </c>
      <c r="O160" s="4">
        <v>10055518.635799998</v>
      </c>
    </row>
    <row r="161" spans="1:15" x14ac:dyDescent="0.3">
      <c r="A161" s="5" t="str">
        <f>List!$I$7</f>
        <v>2019-20</v>
      </c>
      <c r="B161" s="5" t="s">
        <v>50</v>
      </c>
      <c r="C161" s="5">
        <v>11</v>
      </c>
      <c r="D161" s="5" t="s">
        <v>1817</v>
      </c>
      <c r="E161" s="5" t="s">
        <v>29</v>
      </c>
      <c r="F161" s="5">
        <v>65</v>
      </c>
      <c r="G161" s="5" t="s">
        <v>1638</v>
      </c>
      <c r="H161" s="5" t="s">
        <v>510</v>
      </c>
      <c r="I161" s="5" t="s">
        <v>20</v>
      </c>
      <c r="J161" s="5" t="s">
        <v>1805</v>
      </c>
      <c r="K161" s="5" t="s">
        <v>21</v>
      </c>
      <c r="L161" s="5" t="s">
        <v>22</v>
      </c>
      <c r="M161" s="5" t="s">
        <v>1839</v>
      </c>
      <c r="N161" s="6">
        <v>22500</v>
      </c>
      <c r="O161" s="6">
        <v>1100354.112</v>
      </c>
    </row>
    <row r="162" spans="1:15" x14ac:dyDescent="0.3">
      <c r="A162" s="3" t="str">
        <f>List!$I$7</f>
        <v>2019-20</v>
      </c>
      <c r="B162" s="3" t="s">
        <v>16</v>
      </c>
      <c r="C162" s="3">
        <v>10</v>
      </c>
      <c r="D162" s="3" t="s">
        <v>1817</v>
      </c>
      <c r="E162" s="3" t="s">
        <v>104</v>
      </c>
      <c r="F162" s="3">
        <v>81</v>
      </c>
      <c r="G162" s="3" t="s">
        <v>823</v>
      </c>
      <c r="H162" s="3" t="s">
        <v>371</v>
      </c>
      <c r="I162" s="3" t="s">
        <v>32</v>
      </c>
      <c r="J162" s="3" t="s">
        <v>1805</v>
      </c>
      <c r="K162" s="3" t="s">
        <v>48</v>
      </c>
      <c r="L162" s="3" t="s">
        <v>49</v>
      </c>
      <c r="M162" s="3" t="s">
        <v>1841</v>
      </c>
      <c r="N162" s="4">
        <v>31500</v>
      </c>
      <c r="O162" s="4">
        <v>3096082.9745999998</v>
      </c>
    </row>
    <row r="163" spans="1:15" x14ac:dyDescent="0.3">
      <c r="A163" s="5" t="str">
        <f>List!$I$7</f>
        <v>2019-20</v>
      </c>
      <c r="B163" s="5" t="s">
        <v>101</v>
      </c>
      <c r="C163" s="5">
        <v>9</v>
      </c>
      <c r="D163" s="5" t="s">
        <v>1816</v>
      </c>
      <c r="E163" s="5" t="s">
        <v>126</v>
      </c>
      <c r="F163" s="5">
        <v>44</v>
      </c>
      <c r="G163" s="5" t="s">
        <v>1634</v>
      </c>
      <c r="H163" s="5" t="s">
        <v>1179</v>
      </c>
      <c r="I163" s="5" t="s">
        <v>59</v>
      </c>
      <c r="J163" s="5" t="s">
        <v>33</v>
      </c>
      <c r="K163" s="5" t="s">
        <v>34</v>
      </c>
      <c r="L163" s="5" t="s">
        <v>35</v>
      </c>
      <c r="M163" s="5" t="s">
        <v>1840</v>
      </c>
      <c r="N163" s="6">
        <v>31500</v>
      </c>
      <c r="O163" s="6">
        <v>9402800.2992000002</v>
      </c>
    </row>
    <row r="164" spans="1:15" x14ac:dyDescent="0.3">
      <c r="A164" s="3" t="str">
        <f>List!$I$7</f>
        <v>2019-20</v>
      </c>
      <c r="B164" s="3" t="s">
        <v>50</v>
      </c>
      <c r="C164" s="3">
        <v>11</v>
      </c>
      <c r="D164" s="3" t="s">
        <v>1817</v>
      </c>
      <c r="E164" s="3" t="s">
        <v>250</v>
      </c>
      <c r="F164" s="3">
        <v>37</v>
      </c>
      <c r="G164" s="3" t="s">
        <v>963</v>
      </c>
      <c r="H164" s="3" t="s">
        <v>138</v>
      </c>
      <c r="I164" s="3" t="s">
        <v>80</v>
      </c>
      <c r="J164" s="3" t="s">
        <v>72</v>
      </c>
      <c r="K164" s="3" t="s">
        <v>21</v>
      </c>
      <c r="L164" s="3" t="s">
        <v>22</v>
      </c>
      <c r="M164" s="3" t="s">
        <v>1840</v>
      </c>
      <c r="N164" s="4">
        <v>24000</v>
      </c>
      <c r="O164" s="4">
        <v>4771882.5263999999</v>
      </c>
    </row>
    <row r="165" spans="1:15" x14ac:dyDescent="0.3">
      <c r="A165" s="5" t="str">
        <f>List!$I$7</f>
        <v>2019-20</v>
      </c>
      <c r="B165" s="5" t="s">
        <v>76</v>
      </c>
      <c r="C165" s="5">
        <v>4</v>
      </c>
      <c r="D165" s="5" t="s">
        <v>1819</v>
      </c>
      <c r="E165" s="5" t="s">
        <v>202</v>
      </c>
      <c r="F165" s="5">
        <v>11</v>
      </c>
      <c r="G165" s="5" t="s">
        <v>1551</v>
      </c>
      <c r="H165" s="5" t="s">
        <v>805</v>
      </c>
      <c r="I165" s="5" t="s">
        <v>26</v>
      </c>
      <c r="J165" s="5" t="s">
        <v>1806</v>
      </c>
      <c r="K165" s="5" t="s">
        <v>21</v>
      </c>
      <c r="L165" s="5" t="s">
        <v>22</v>
      </c>
      <c r="M165" s="5" t="s">
        <v>1840</v>
      </c>
      <c r="N165" s="6">
        <v>76500</v>
      </c>
      <c r="O165" s="6">
        <v>1143309.9216</v>
      </c>
    </row>
    <row r="166" spans="1:15" x14ac:dyDescent="0.3">
      <c r="A166" s="3" t="str">
        <f>List!$I$7</f>
        <v>2019-20</v>
      </c>
      <c r="B166" s="3" t="s">
        <v>45</v>
      </c>
      <c r="C166" s="3">
        <v>2</v>
      </c>
      <c r="D166" s="3" t="s">
        <v>1818</v>
      </c>
      <c r="E166" s="3" t="s">
        <v>41</v>
      </c>
      <c r="F166" s="3">
        <v>33</v>
      </c>
      <c r="G166" s="3" t="s">
        <v>955</v>
      </c>
      <c r="H166" s="3" t="s">
        <v>487</v>
      </c>
      <c r="I166" s="3" t="s">
        <v>63</v>
      </c>
      <c r="J166" s="3" t="s">
        <v>1806</v>
      </c>
      <c r="K166" s="3" t="s">
        <v>27</v>
      </c>
      <c r="L166" s="3" t="s">
        <v>35</v>
      </c>
      <c r="M166" s="3" t="s">
        <v>1840</v>
      </c>
      <c r="N166" s="4">
        <v>27000</v>
      </c>
      <c r="O166" s="4">
        <v>271117.28159999999</v>
      </c>
    </row>
    <row r="167" spans="1:15" x14ac:dyDescent="0.3">
      <c r="A167" s="5" t="str">
        <f>List!$I$7</f>
        <v>2019-20</v>
      </c>
      <c r="B167" s="5" t="s">
        <v>141</v>
      </c>
      <c r="C167" s="5">
        <v>5</v>
      </c>
      <c r="D167" s="5" t="s">
        <v>1819</v>
      </c>
      <c r="E167" s="5" t="s">
        <v>219</v>
      </c>
      <c r="F167" s="5">
        <v>50</v>
      </c>
      <c r="G167" s="5" t="s">
        <v>230</v>
      </c>
      <c r="H167" s="5" t="s">
        <v>805</v>
      </c>
      <c r="I167" s="5" t="s">
        <v>26</v>
      </c>
      <c r="J167" s="5" t="s">
        <v>1806</v>
      </c>
      <c r="K167" s="5" t="s">
        <v>21</v>
      </c>
      <c r="L167" s="5" t="s">
        <v>22</v>
      </c>
      <c r="M167" s="5" t="s">
        <v>1840</v>
      </c>
      <c r="N167" s="6">
        <v>61500</v>
      </c>
      <c r="O167" s="6">
        <v>241678.63279999996</v>
      </c>
    </row>
    <row r="168" spans="1:15" x14ac:dyDescent="0.3">
      <c r="A168" s="3" t="str">
        <f>List!$I$7</f>
        <v>2019-20</v>
      </c>
      <c r="B168" s="3" t="s">
        <v>125</v>
      </c>
      <c r="C168" s="3">
        <v>7</v>
      </c>
      <c r="D168" s="3" t="s">
        <v>1816</v>
      </c>
      <c r="E168" s="3" t="s">
        <v>84</v>
      </c>
      <c r="F168" s="3">
        <v>23</v>
      </c>
      <c r="G168" s="3" t="s">
        <v>529</v>
      </c>
      <c r="H168" s="3" t="s">
        <v>1244</v>
      </c>
      <c r="I168" s="3" t="s">
        <v>20</v>
      </c>
      <c r="J168" s="3" t="s">
        <v>33</v>
      </c>
      <c r="K168" s="3" t="s">
        <v>48</v>
      </c>
      <c r="L168" s="3" t="s">
        <v>49</v>
      </c>
      <c r="M168" s="3" t="s">
        <v>1839</v>
      </c>
      <c r="N168" s="4">
        <v>24000</v>
      </c>
      <c r="O168" s="4">
        <v>57479.685119999995</v>
      </c>
    </row>
    <row r="169" spans="1:15" x14ac:dyDescent="0.3">
      <c r="A169" s="5" t="str">
        <f>List!$I$7</f>
        <v>2019-20</v>
      </c>
      <c r="B169" s="5" t="s">
        <v>141</v>
      </c>
      <c r="C169" s="5">
        <v>5</v>
      </c>
      <c r="D169" s="5" t="s">
        <v>1819</v>
      </c>
      <c r="E169" s="7" t="s">
        <v>89</v>
      </c>
      <c r="F169" s="7">
        <v>39</v>
      </c>
      <c r="G169" s="5" t="s">
        <v>676</v>
      </c>
      <c r="H169" s="5" t="s">
        <v>1578</v>
      </c>
      <c r="I169" s="5" t="s">
        <v>40</v>
      </c>
      <c r="J169" s="5" t="s">
        <v>1806</v>
      </c>
      <c r="K169" s="5" t="s">
        <v>48</v>
      </c>
      <c r="L169" s="5" t="s">
        <v>55</v>
      </c>
      <c r="M169" s="5" t="s">
        <v>1841</v>
      </c>
      <c r="N169" s="6">
        <v>19500</v>
      </c>
      <c r="O169" s="6">
        <v>121220.04180000001</v>
      </c>
    </row>
    <row r="170" spans="1:15" x14ac:dyDescent="0.3">
      <c r="A170" s="3" t="str">
        <f>List!$I$7</f>
        <v>2019-20</v>
      </c>
      <c r="B170" s="3" t="s">
        <v>16</v>
      </c>
      <c r="C170" s="3">
        <v>10</v>
      </c>
      <c r="D170" s="3" t="s">
        <v>1817</v>
      </c>
      <c r="E170" s="8" t="s">
        <v>305</v>
      </c>
      <c r="F170" s="8">
        <v>42</v>
      </c>
      <c r="G170" s="3" t="s">
        <v>868</v>
      </c>
      <c r="H170" s="3" t="s">
        <v>408</v>
      </c>
      <c r="I170" s="3" t="s">
        <v>20</v>
      </c>
      <c r="J170" s="3" t="s">
        <v>86</v>
      </c>
      <c r="K170" s="3" t="s">
        <v>21</v>
      </c>
      <c r="L170" s="3" t="s">
        <v>22</v>
      </c>
      <c r="M170" s="3" t="s">
        <v>1840</v>
      </c>
      <c r="N170" s="4">
        <v>64500</v>
      </c>
      <c r="O170" s="4">
        <v>210153.71080000003</v>
      </c>
    </row>
    <row r="171" spans="1:15" x14ac:dyDescent="0.3">
      <c r="A171" s="5" t="str">
        <f>List!$I$7</f>
        <v>2019-20</v>
      </c>
      <c r="B171" s="5" t="s">
        <v>60</v>
      </c>
      <c r="C171" s="5">
        <v>6</v>
      </c>
      <c r="D171" s="5" t="s">
        <v>1819</v>
      </c>
      <c r="E171" s="7" t="s">
        <v>119</v>
      </c>
      <c r="F171" s="7">
        <v>13</v>
      </c>
      <c r="G171" s="5" t="s">
        <v>42</v>
      </c>
      <c r="H171" s="5" t="s">
        <v>1294</v>
      </c>
      <c r="I171" s="5" t="s">
        <v>54</v>
      </c>
      <c r="J171" s="5" t="s">
        <v>72</v>
      </c>
      <c r="K171" s="5" t="s">
        <v>34</v>
      </c>
      <c r="L171" s="5" t="s">
        <v>35</v>
      </c>
      <c r="M171" s="5" t="s">
        <v>1841</v>
      </c>
      <c r="N171" s="6">
        <v>45000</v>
      </c>
      <c r="O171" s="6">
        <v>366237.16800000001</v>
      </c>
    </row>
    <row r="172" spans="1:15" x14ac:dyDescent="0.3">
      <c r="A172" s="3" t="str">
        <f>List!$I$7</f>
        <v>2019-20</v>
      </c>
      <c r="B172" s="3" t="s">
        <v>116</v>
      </c>
      <c r="C172" s="3">
        <v>1</v>
      </c>
      <c r="D172" s="3" t="s">
        <v>1818</v>
      </c>
      <c r="E172" s="8" t="s">
        <v>305</v>
      </c>
      <c r="F172" s="8">
        <v>42</v>
      </c>
      <c r="G172" s="3" t="s">
        <v>1204</v>
      </c>
      <c r="H172" s="3" t="s">
        <v>407</v>
      </c>
      <c r="I172" s="3" t="s">
        <v>80</v>
      </c>
      <c r="J172" s="3" t="s">
        <v>44</v>
      </c>
      <c r="K172" s="3" t="s">
        <v>21</v>
      </c>
      <c r="L172" s="3" t="s">
        <v>22</v>
      </c>
      <c r="M172" s="3" t="s">
        <v>1841</v>
      </c>
      <c r="N172" s="4">
        <v>28500</v>
      </c>
      <c r="O172" s="4">
        <v>7053473.4929999998</v>
      </c>
    </row>
    <row r="173" spans="1:15" x14ac:dyDescent="0.3">
      <c r="A173" s="5" t="str">
        <f>List!$I$7</f>
        <v>2019-20</v>
      </c>
      <c r="B173" s="5" t="s">
        <v>92</v>
      </c>
      <c r="C173" s="5">
        <v>12</v>
      </c>
      <c r="D173" s="5" t="s">
        <v>1817</v>
      </c>
      <c r="E173" s="5" t="s">
        <v>402</v>
      </c>
      <c r="F173" s="5">
        <v>50</v>
      </c>
      <c r="G173" s="5" t="s">
        <v>1541</v>
      </c>
      <c r="H173" s="5" t="s">
        <v>805</v>
      </c>
      <c r="I173" s="5" t="s">
        <v>26</v>
      </c>
      <c r="J173" s="5" t="s">
        <v>1806</v>
      </c>
      <c r="K173" s="5" t="s">
        <v>21</v>
      </c>
      <c r="L173" s="5" t="s">
        <v>22</v>
      </c>
      <c r="M173" s="5" t="s">
        <v>1840</v>
      </c>
      <c r="N173" s="6">
        <v>75000</v>
      </c>
      <c r="O173" s="6">
        <v>43914682.020000003</v>
      </c>
    </row>
    <row r="174" spans="1:15" x14ac:dyDescent="0.3">
      <c r="A174" s="3" t="str">
        <f>List!$I$7</f>
        <v>2019-20</v>
      </c>
      <c r="B174" s="3" t="s">
        <v>141</v>
      </c>
      <c r="C174" s="3">
        <v>5</v>
      </c>
      <c r="D174" s="3" t="s">
        <v>1819</v>
      </c>
      <c r="E174" s="3" t="s">
        <v>157</v>
      </c>
      <c r="F174" s="3">
        <v>10</v>
      </c>
      <c r="G174" s="3" t="s">
        <v>1759</v>
      </c>
      <c r="H174" s="3" t="s">
        <v>262</v>
      </c>
      <c r="I174" s="3" t="s">
        <v>20</v>
      </c>
      <c r="J174" s="3" t="s">
        <v>1806</v>
      </c>
      <c r="K174" s="3" t="s">
        <v>48</v>
      </c>
      <c r="L174" s="3" t="s">
        <v>55</v>
      </c>
      <c r="M174" s="3" t="s">
        <v>1840</v>
      </c>
      <c r="N174" s="4">
        <v>10500</v>
      </c>
      <c r="O174" s="4">
        <v>172961.67042000001</v>
      </c>
    </row>
    <row r="175" spans="1:15" x14ac:dyDescent="0.3">
      <c r="A175" s="5" t="str">
        <f>List!$I$7</f>
        <v>2019-20</v>
      </c>
      <c r="B175" s="5" t="s">
        <v>36</v>
      </c>
      <c r="C175" s="5">
        <v>8</v>
      </c>
      <c r="D175" s="5" t="s">
        <v>1816</v>
      </c>
      <c r="E175" s="5" t="s">
        <v>109</v>
      </c>
      <c r="F175" s="5">
        <v>28</v>
      </c>
      <c r="G175" s="5" t="s">
        <v>1516</v>
      </c>
      <c r="H175" s="5" t="s">
        <v>743</v>
      </c>
      <c r="I175" s="5" t="s">
        <v>40</v>
      </c>
      <c r="J175" s="5" t="s">
        <v>86</v>
      </c>
      <c r="K175" s="5" t="s">
        <v>48</v>
      </c>
      <c r="L175" s="5" t="s">
        <v>49</v>
      </c>
      <c r="M175" s="5" t="s">
        <v>1840</v>
      </c>
      <c r="N175" s="6">
        <v>69000</v>
      </c>
      <c r="O175" s="6">
        <v>32263810.022399992</v>
      </c>
    </row>
    <row r="176" spans="1:15" x14ac:dyDescent="0.3">
      <c r="A176" s="3" t="str">
        <f>List!$I$7</f>
        <v>2019-20</v>
      </c>
      <c r="B176" s="3" t="s">
        <v>101</v>
      </c>
      <c r="C176" s="3">
        <v>9</v>
      </c>
      <c r="D176" s="3" t="s">
        <v>1816</v>
      </c>
      <c r="E176" s="3" t="s">
        <v>202</v>
      </c>
      <c r="F176" s="3">
        <v>36</v>
      </c>
      <c r="G176" s="3" t="s">
        <v>995</v>
      </c>
      <c r="H176" s="3" t="s">
        <v>1578</v>
      </c>
      <c r="I176" s="3" t="s">
        <v>40</v>
      </c>
      <c r="J176" s="3" t="s">
        <v>1806</v>
      </c>
      <c r="K176" s="3" t="s">
        <v>48</v>
      </c>
      <c r="L176" s="3" t="s">
        <v>55</v>
      </c>
      <c r="M176" s="3" t="s">
        <v>1841</v>
      </c>
      <c r="N176" s="4">
        <v>37500</v>
      </c>
      <c r="O176" s="4">
        <v>272338.76999999996</v>
      </c>
    </row>
    <row r="177" spans="1:15" x14ac:dyDescent="0.3">
      <c r="A177" s="5" t="str">
        <f>List!$I$7</f>
        <v>2019-20</v>
      </c>
      <c r="B177" s="5" t="s">
        <v>92</v>
      </c>
      <c r="C177" s="5">
        <v>12</v>
      </c>
      <c r="D177" s="5" t="s">
        <v>1817</v>
      </c>
      <c r="E177" s="5" t="s">
        <v>131</v>
      </c>
      <c r="F177" s="5">
        <v>59</v>
      </c>
      <c r="G177" s="5" t="s">
        <v>476</v>
      </c>
      <c r="H177" s="5" t="s">
        <v>1086</v>
      </c>
      <c r="I177" s="5" t="s">
        <v>63</v>
      </c>
      <c r="J177" s="5" t="s">
        <v>1806</v>
      </c>
      <c r="K177" s="5" t="s">
        <v>34</v>
      </c>
      <c r="L177" s="5" t="s">
        <v>35</v>
      </c>
      <c r="M177" s="5" t="s">
        <v>1839</v>
      </c>
      <c r="N177" s="6">
        <v>33000</v>
      </c>
      <c r="O177" s="6">
        <v>6359710.5157500003</v>
      </c>
    </row>
    <row r="178" spans="1:15" x14ac:dyDescent="0.3">
      <c r="A178" s="3" t="str">
        <f>List!$I$7</f>
        <v>2019-20</v>
      </c>
      <c r="B178" s="3" t="s">
        <v>60</v>
      </c>
      <c r="C178" s="3">
        <v>6</v>
      </c>
      <c r="D178" s="3" t="s">
        <v>1819</v>
      </c>
      <c r="E178" s="3" t="s">
        <v>260</v>
      </c>
      <c r="F178" s="3">
        <v>24</v>
      </c>
      <c r="G178" s="3" t="s">
        <v>1240</v>
      </c>
      <c r="H178" s="3" t="s">
        <v>47</v>
      </c>
      <c r="I178" s="3" t="s">
        <v>20</v>
      </c>
      <c r="J178" s="3" t="s">
        <v>1806</v>
      </c>
      <c r="K178" s="3" t="s">
        <v>48</v>
      </c>
      <c r="L178" s="3" t="s">
        <v>49</v>
      </c>
      <c r="M178" s="3" t="s">
        <v>1841</v>
      </c>
      <c r="N178" s="4">
        <v>27000</v>
      </c>
      <c r="O178" s="4">
        <v>65403.819360000001</v>
      </c>
    </row>
    <row r="179" spans="1:15" x14ac:dyDescent="0.3">
      <c r="A179" s="5" t="str">
        <f>List!$I$7</f>
        <v>2019-20</v>
      </c>
      <c r="B179" s="5" t="s">
        <v>141</v>
      </c>
      <c r="C179" s="5">
        <v>5</v>
      </c>
      <c r="D179" s="5" t="s">
        <v>1819</v>
      </c>
      <c r="E179" s="5" t="s">
        <v>131</v>
      </c>
      <c r="F179" s="5">
        <v>28</v>
      </c>
      <c r="G179" s="5" t="s">
        <v>708</v>
      </c>
      <c r="H179" s="5" t="s">
        <v>124</v>
      </c>
      <c r="I179" s="5" t="s">
        <v>63</v>
      </c>
      <c r="J179" s="5" t="s">
        <v>1806</v>
      </c>
      <c r="K179" s="5" t="s">
        <v>48</v>
      </c>
      <c r="L179" s="5" t="s">
        <v>49</v>
      </c>
      <c r="M179" s="5" t="s">
        <v>1839</v>
      </c>
      <c r="N179" s="6">
        <v>33000</v>
      </c>
      <c r="O179" s="6">
        <v>1028226.4432000001</v>
      </c>
    </row>
    <row r="180" spans="1:15" x14ac:dyDescent="0.3">
      <c r="A180" s="3" t="str">
        <f>List!$I$7</f>
        <v>2019-20</v>
      </c>
      <c r="B180" s="3" t="s">
        <v>45</v>
      </c>
      <c r="C180" s="3">
        <v>2</v>
      </c>
      <c r="D180" s="3" t="s">
        <v>1818</v>
      </c>
      <c r="E180" s="3" t="s">
        <v>128</v>
      </c>
      <c r="F180" s="3">
        <v>29</v>
      </c>
      <c r="G180" s="3" t="s">
        <v>670</v>
      </c>
      <c r="H180" s="3" t="s">
        <v>1131</v>
      </c>
      <c r="I180" s="3" t="s">
        <v>32</v>
      </c>
      <c r="J180" s="3" t="s">
        <v>1805</v>
      </c>
      <c r="K180" s="3" t="s">
        <v>34</v>
      </c>
      <c r="L180" s="3" t="s">
        <v>35</v>
      </c>
      <c r="M180" s="3" t="s">
        <v>1840</v>
      </c>
      <c r="N180" s="4">
        <v>51000</v>
      </c>
      <c r="O180" s="4">
        <v>6873470.3619999997</v>
      </c>
    </row>
    <row r="181" spans="1:15" x14ac:dyDescent="0.3">
      <c r="A181" s="5" t="str">
        <f>List!$I$7</f>
        <v>2019-20</v>
      </c>
      <c r="B181" s="5" t="s">
        <v>50</v>
      </c>
      <c r="C181" s="5">
        <v>11</v>
      </c>
      <c r="D181" s="5" t="s">
        <v>1817</v>
      </c>
      <c r="E181" s="5" t="s">
        <v>305</v>
      </c>
      <c r="F181" s="5">
        <v>38</v>
      </c>
      <c r="G181" s="5" t="s">
        <v>1530</v>
      </c>
      <c r="H181" s="5" t="s">
        <v>872</v>
      </c>
      <c r="I181" s="5" t="s">
        <v>80</v>
      </c>
      <c r="J181" s="5" t="s">
        <v>44</v>
      </c>
      <c r="K181" s="5" t="s">
        <v>34</v>
      </c>
      <c r="L181" s="5" t="s">
        <v>35</v>
      </c>
      <c r="M181" s="5" t="s">
        <v>1840</v>
      </c>
      <c r="N181" s="6">
        <v>60000</v>
      </c>
      <c r="O181" s="6">
        <v>2895756.8640000001</v>
      </c>
    </row>
    <row r="182" spans="1:15" x14ac:dyDescent="0.3">
      <c r="A182" s="3" t="str">
        <f>List!$I$7</f>
        <v>2019-20</v>
      </c>
      <c r="B182" s="3" t="s">
        <v>116</v>
      </c>
      <c r="C182" s="3">
        <v>1</v>
      </c>
      <c r="D182" s="3" t="s">
        <v>1818</v>
      </c>
      <c r="E182" s="3" t="s">
        <v>342</v>
      </c>
      <c r="F182" s="3">
        <v>58</v>
      </c>
      <c r="G182" s="3" t="s">
        <v>853</v>
      </c>
      <c r="H182" s="3" t="s">
        <v>1043</v>
      </c>
      <c r="I182" s="3" t="s">
        <v>59</v>
      </c>
      <c r="J182" s="3" t="s">
        <v>1806</v>
      </c>
      <c r="K182" s="3" t="s">
        <v>27</v>
      </c>
      <c r="L182" s="3" t="s">
        <v>28</v>
      </c>
      <c r="M182" s="3" t="s">
        <v>1840</v>
      </c>
      <c r="N182" s="4">
        <v>31500</v>
      </c>
      <c r="O182" s="4">
        <v>102241.47780000001</v>
      </c>
    </row>
    <row r="183" spans="1:15" x14ac:dyDescent="0.3">
      <c r="A183" s="5" t="str">
        <f>List!$I$7</f>
        <v>2019-20</v>
      </c>
      <c r="B183" s="5" t="s">
        <v>60</v>
      </c>
      <c r="C183" s="5">
        <v>6</v>
      </c>
      <c r="D183" s="5" t="s">
        <v>1819</v>
      </c>
      <c r="E183" s="5" t="s">
        <v>170</v>
      </c>
      <c r="F183" s="5">
        <v>73</v>
      </c>
      <c r="G183" s="5" t="s">
        <v>499</v>
      </c>
      <c r="H183" s="5" t="s">
        <v>932</v>
      </c>
      <c r="I183" s="5" t="s">
        <v>20</v>
      </c>
      <c r="J183" s="5" t="s">
        <v>1805</v>
      </c>
      <c r="K183" s="5" t="s">
        <v>48</v>
      </c>
      <c r="L183" s="5" t="s">
        <v>49</v>
      </c>
      <c r="M183" s="5" t="s">
        <v>1839</v>
      </c>
      <c r="N183" s="6">
        <v>40500</v>
      </c>
      <c r="O183" s="6">
        <v>5295504.8915999988</v>
      </c>
    </row>
    <row r="184" spans="1:15" x14ac:dyDescent="0.3">
      <c r="A184" s="3" t="str">
        <f>List!$I$7</f>
        <v>2019-20</v>
      </c>
      <c r="B184" s="3" t="s">
        <v>45</v>
      </c>
      <c r="C184" s="3">
        <v>2</v>
      </c>
      <c r="D184" s="3" t="s">
        <v>1818</v>
      </c>
      <c r="E184" s="8" t="s">
        <v>264</v>
      </c>
      <c r="F184" s="8">
        <v>31</v>
      </c>
      <c r="G184" s="3" t="s">
        <v>166</v>
      </c>
      <c r="H184" s="3" t="s">
        <v>365</v>
      </c>
      <c r="I184" s="3" t="s">
        <v>32</v>
      </c>
      <c r="J184" s="3" t="s">
        <v>33</v>
      </c>
      <c r="K184" s="3" t="s">
        <v>34</v>
      </c>
      <c r="L184" s="3" t="s">
        <v>35</v>
      </c>
      <c r="M184" s="3" t="s">
        <v>1841</v>
      </c>
      <c r="N184" s="4">
        <v>52500</v>
      </c>
      <c r="O184" s="4">
        <v>7965989.8779999996</v>
      </c>
    </row>
    <row r="185" spans="1:15" x14ac:dyDescent="0.3">
      <c r="A185" s="5" t="str">
        <f>List!$I$7</f>
        <v>2019-20</v>
      </c>
      <c r="B185" s="5" t="s">
        <v>16</v>
      </c>
      <c r="C185" s="5">
        <v>10</v>
      </c>
      <c r="D185" s="5" t="s">
        <v>1817</v>
      </c>
      <c r="E185" s="7" t="s">
        <v>112</v>
      </c>
      <c r="F185" s="7">
        <v>12</v>
      </c>
      <c r="G185" s="5" t="s">
        <v>742</v>
      </c>
      <c r="H185" s="5" t="s">
        <v>1130</v>
      </c>
      <c r="I185" s="5" t="s">
        <v>54</v>
      </c>
      <c r="J185" s="5" t="s">
        <v>1806</v>
      </c>
      <c r="K185" s="5" t="s">
        <v>48</v>
      </c>
      <c r="L185" s="5" t="s">
        <v>55</v>
      </c>
      <c r="M185" s="5" t="s">
        <v>1841</v>
      </c>
      <c r="N185" s="6">
        <v>82500</v>
      </c>
      <c r="O185" s="6">
        <v>1917207.3689999999</v>
      </c>
    </row>
    <row r="186" spans="1:15" x14ac:dyDescent="0.3">
      <c r="A186" s="3" t="str">
        <f>List!$I$7</f>
        <v>2019-20</v>
      </c>
      <c r="B186" s="3" t="s">
        <v>50</v>
      </c>
      <c r="C186" s="3">
        <v>11</v>
      </c>
      <c r="D186" s="3" t="s">
        <v>1817</v>
      </c>
      <c r="E186" s="8" t="s">
        <v>133</v>
      </c>
      <c r="F186" s="8">
        <v>3</v>
      </c>
      <c r="G186" s="3" t="s">
        <v>1635</v>
      </c>
      <c r="H186" s="3" t="s">
        <v>1226</v>
      </c>
      <c r="I186" s="3" t="s">
        <v>54</v>
      </c>
      <c r="J186" s="3" t="s">
        <v>1805</v>
      </c>
      <c r="K186" s="3" t="s">
        <v>34</v>
      </c>
      <c r="L186" s="3" t="s">
        <v>35</v>
      </c>
      <c r="M186" s="3" t="s">
        <v>1839</v>
      </c>
      <c r="N186" s="4">
        <v>81000</v>
      </c>
      <c r="O186" s="4">
        <v>975579.2352</v>
      </c>
    </row>
    <row r="187" spans="1:15" x14ac:dyDescent="0.3">
      <c r="A187" s="5" t="str">
        <f>List!$I$7</f>
        <v>2019-20</v>
      </c>
      <c r="B187" s="5" t="s">
        <v>141</v>
      </c>
      <c r="C187" s="5">
        <v>5</v>
      </c>
      <c r="D187" s="5" t="s">
        <v>1819</v>
      </c>
      <c r="E187" s="7" t="s">
        <v>335</v>
      </c>
      <c r="F187" s="7">
        <v>48</v>
      </c>
      <c r="G187" s="5" t="s">
        <v>519</v>
      </c>
      <c r="H187" s="5" t="s">
        <v>547</v>
      </c>
      <c r="I187" s="5" t="s">
        <v>40</v>
      </c>
      <c r="J187" s="5" t="s">
        <v>1805</v>
      </c>
      <c r="K187" s="5" t="s">
        <v>21</v>
      </c>
      <c r="L187" s="5" t="s">
        <v>22</v>
      </c>
      <c r="M187" s="5" t="s">
        <v>1841</v>
      </c>
      <c r="N187" s="6">
        <v>51000</v>
      </c>
      <c r="O187" s="6">
        <v>3121267.2955200002</v>
      </c>
    </row>
    <row r="188" spans="1:15" x14ac:dyDescent="0.3">
      <c r="A188" s="3" t="str">
        <f>List!$I$7</f>
        <v>2019-20</v>
      </c>
      <c r="B188" s="3" t="s">
        <v>141</v>
      </c>
      <c r="C188" s="3">
        <v>5</v>
      </c>
      <c r="D188" s="3" t="s">
        <v>1819</v>
      </c>
      <c r="E188" s="3" t="s">
        <v>359</v>
      </c>
      <c r="F188" s="3">
        <v>75</v>
      </c>
      <c r="G188" s="3" t="s">
        <v>698</v>
      </c>
      <c r="H188" s="3" t="s">
        <v>387</v>
      </c>
      <c r="I188" s="3" t="s">
        <v>40</v>
      </c>
      <c r="J188" s="3" t="s">
        <v>44</v>
      </c>
      <c r="K188" s="3" t="s">
        <v>21</v>
      </c>
      <c r="L188" s="3" t="s">
        <v>22</v>
      </c>
      <c r="M188" s="3" t="s">
        <v>1841</v>
      </c>
      <c r="N188" s="4">
        <v>75000</v>
      </c>
      <c r="O188" s="4">
        <v>1433698.8599999999</v>
      </c>
    </row>
    <row r="189" spans="1:15" x14ac:dyDescent="0.3">
      <c r="A189" s="5" t="str">
        <f>List!$I$7</f>
        <v>2019-20</v>
      </c>
      <c r="B189" s="5" t="s">
        <v>101</v>
      </c>
      <c r="C189" s="5">
        <v>9</v>
      </c>
      <c r="D189" s="5" t="s">
        <v>1816</v>
      </c>
      <c r="E189" s="7" t="s">
        <v>286</v>
      </c>
      <c r="F189" s="7">
        <v>73</v>
      </c>
      <c r="G189" s="5" t="s">
        <v>937</v>
      </c>
      <c r="H189" s="5" t="s">
        <v>1722</v>
      </c>
      <c r="I189" s="5" t="s">
        <v>54</v>
      </c>
      <c r="J189" s="5" t="s">
        <v>44</v>
      </c>
      <c r="K189" s="5" t="s">
        <v>48</v>
      </c>
      <c r="L189" s="5" t="s">
        <v>49</v>
      </c>
      <c r="M189" s="5" t="s">
        <v>1840</v>
      </c>
      <c r="N189" s="6">
        <v>18000</v>
      </c>
      <c r="O189" s="6">
        <v>697562.68799999997</v>
      </c>
    </row>
    <row r="190" spans="1:15" x14ac:dyDescent="0.3">
      <c r="A190" s="3" t="str">
        <f>List!$I$7</f>
        <v>2019-20</v>
      </c>
      <c r="B190" s="3" t="s">
        <v>45</v>
      </c>
      <c r="C190" s="3">
        <v>2</v>
      </c>
      <c r="D190" s="3" t="s">
        <v>1818</v>
      </c>
      <c r="E190" s="8" t="s">
        <v>170</v>
      </c>
      <c r="F190" s="8">
        <v>68</v>
      </c>
      <c r="G190" s="3" t="s">
        <v>1169</v>
      </c>
      <c r="H190" s="3" t="s">
        <v>782</v>
      </c>
      <c r="I190" s="3" t="s">
        <v>20</v>
      </c>
      <c r="J190" s="3" t="s">
        <v>1806</v>
      </c>
      <c r="K190" s="3" t="s">
        <v>34</v>
      </c>
      <c r="L190" s="3" t="s">
        <v>35</v>
      </c>
      <c r="M190" s="3" t="s">
        <v>1841</v>
      </c>
      <c r="N190" s="4">
        <v>49500</v>
      </c>
      <c r="O190" s="4">
        <v>572756.49575999996</v>
      </c>
    </row>
    <row r="191" spans="1:15" x14ac:dyDescent="0.3">
      <c r="A191" s="5" t="str">
        <f>List!$I$7</f>
        <v>2019-20</v>
      </c>
      <c r="B191" s="5" t="s">
        <v>76</v>
      </c>
      <c r="C191" s="5">
        <v>4</v>
      </c>
      <c r="D191" s="5" t="s">
        <v>1819</v>
      </c>
      <c r="E191" s="7" t="s">
        <v>475</v>
      </c>
      <c r="F191" s="7">
        <v>46</v>
      </c>
      <c r="G191" s="5" t="s">
        <v>917</v>
      </c>
      <c r="H191" s="5" t="s">
        <v>1086</v>
      </c>
      <c r="I191" s="5" t="s">
        <v>63</v>
      </c>
      <c r="J191" s="5" t="s">
        <v>1806</v>
      </c>
      <c r="K191" s="5" t="s">
        <v>34</v>
      </c>
      <c r="L191" s="5" t="s">
        <v>35</v>
      </c>
      <c r="M191" s="5" t="s">
        <v>1841</v>
      </c>
      <c r="N191" s="6">
        <v>78000</v>
      </c>
      <c r="O191" s="6">
        <v>10424571.185600001</v>
      </c>
    </row>
    <row r="192" spans="1:15" x14ac:dyDescent="0.3">
      <c r="A192" s="3" t="str">
        <f>List!$I$7</f>
        <v>2019-20</v>
      </c>
      <c r="B192" s="3" t="s">
        <v>16</v>
      </c>
      <c r="C192" s="3">
        <v>10</v>
      </c>
      <c r="D192" s="3" t="s">
        <v>1817</v>
      </c>
      <c r="E192" s="8" t="s">
        <v>96</v>
      </c>
      <c r="F192" s="8">
        <v>1</v>
      </c>
      <c r="G192" s="3" t="s">
        <v>1367</v>
      </c>
      <c r="H192" s="3" t="s">
        <v>190</v>
      </c>
      <c r="I192" s="3" t="s">
        <v>63</v>
      </c>
      <c r="J192" s="3" t="s">
        <v>44</v>
      </c>
      <c r="K192" s="3" t="s">
        <v>27</v>
      </c>
      <c r="L192" s="3" t="s">
        <v>35</v>
      </c>
      <c r="M192" s="3" t="s">
        <v>1840</v>
      </c>
      <c r="N192" s="4">
        <v>27000</v>
      </c>
      <c r="O192" s="4">
        <v>2318734.44</v>
      </c>
    </row>
    <row r="193" spans="1:15" x14ac:dyDescent="0.3">
      <c r="A193" s="5" t="str">
        <f>List!$I$7</f>
        <v>2019-20</v>
      </c>
      <c r="B193" s="5" t="s">
        <v>16</v>
      </c>
      <c r="C193" s="5">
        <v>10</v>
      </c>
      <c r="D193" s="5" t="s">
        <v>1817</v>
      </c>
      <c r="E193" s="5" t="s">
        <v>569</v>
      </c>
      <c r="F193" s="5">
        <v>66</v>
      </c>
      <c r="G193" s="5" t="s">
        <v>763</v>
      </c>
      <c r="H193" s="5" t="s">
        <v>1261</v>
      </c>
      <c r="I193" s="5" t="s">
        <v>80</v>
      </c>
      <c r="J193" s="5" t="s">
        <v>44</v>
      </c>
      <c r="K193" s="5" t="s">
        <v>21</v>
      </c>
      <c r="L193" s="5" t="s">
        <v>22</v>
      </c>
      <c r="M193" s="5" t="s">
        <v>1841</v>
      </c>
      <c r="N193" s="6">
        <v>70500</v>
      </c>
      <c r="O193" s="6">
        <v>4906072.3271999992</v>
      </c>
    </row>
    <row r="194" spans="1:15" x14ac:dyDescent="0.3">
      <c r="A194" s="3" t="str">
        <f>List!$I$7</f>
        <v>2019-20</v>
      </c>
      <c r="B194" s="3" t="s">
        <v>125</v>
      </c>
      <c r="C194" s="3">
        <v>7</v>
      </c>
      <c r="D194" s="3" t="s">
        <v>1816</v>
      </c>
      <c r="E194" s="3" t="s">
        <v>109</v>
      </c>
      <c r="F194" s="3">
        <v>55</v>
      </c>
      <c r="G194" s="3" t="s">
        <v>275</v>
      </c>
      <c r="H194" s="3" t="s">
        <v>208</v>
      </c>
      <c r="I194" s="3" t="s">
        <v>32</v>
      </c>
      <c r="J194" s="3" t="s">
        <v>72</v>
      </c>
      <c r="K194" s="3" t="s">
        <v>48</v>
      </c>
      <c r="L194" s="3" t="s">
        <v>55</v>
      </c>
      <c r="M194" s="3" t="s">
        <v>1840</v>
      </c>
      <c r="N194" s="4">
        <v>87000</v>
      </c>
      <c r="O194" s="4">
        <v>402149.81268000003</v>
      </c>
    </row>
    <row r="195" spans="1:15" x14ac:dyDescent="0.3">
      <c r="A195" s="5" t="str">
        <f>List!$I$7</f>
        <v>2019-20</v>
      </c>
      <c r="B195" s="5" t="s">
        <v>141</v>
      </c>
      <c r="C195" s="5">
        <v>5</v>
      </c>
      <c r="D195" s="5" t="s">
        <v>1819</v>
      </c>
      <c r="E195" s="5" t="s">
        <v>332</v>
      </c>
      <c r="F195" s="5">
        <v>12</v>
      </c>
      <c r="G195" s="5" t="s">
        <v>1430</v>
      </c>
      <c r="H195" s="5" t="s">
        <v>414</v>
      </c>
      <c r="I195" s="5" t="s">
        <v>63</v>
      </c>
      <c r="J195" s="5" t="s">
        <v>33</v>
      </c>
      <c r="K195" s="5" t="s">
        <v>48</v>
      </c>
      <c r="L195" s="5" t="s">
        <v>55</v>
      </c>
      <c r="M195" s="5" t="s">
        <v>1841</v>
      </c>
      <c r="N195" s="6">
        <v>54000</v>
      </c>
      <c r="O195" s="6">
        <v>215664.76800000001</v>
      </c>
    </row>
    <row r="196" spans="1:15" x14ac:dyDescent="0.3">
      <c r="A196" s="3" t="str">
        <f>List!$I$7</f>
        <v>2019-20</v>
      </c>
      <c r="B196" s="3" t="s">
        <v>76</v>
      </c>
      <c r="C196" s="3">
        <v>4</v>
      </c>
      <c r="D196" s="3" t="s">
        <v>1819</v>
      </c>
      <c r="E196" s="3" t="s">
        <v>425</v>
      </c>
      <c r="F196" s="3">
        <v>73</v>
      </c>
      <c r="G196" s="3" t="s">
        <v>1782</v>
      </c>
      <c r="H196" s="3" t="s">
        <v>932</v>
      </c>
      <c r="I196" s="3" t="s">
        <v>20</v>
      </c>
      <c r="J196" s="3" t="s">
        <v>1805</v>
      </c>
      <c r="K196" s="3" t="s">
        <v>48</v>
      </c>
      <c r="L196" s="3" t="s">
        <v>49</v>
      </c>
      <c r="M196" s="3" t="s">
        <v>1841</v>
      </c>
      <c r="N196" s="4">
        <v>34500</v>
      </c>
      <c r="O196" s="4">
        <v>859926.75999999978</v>
      </c>
    </row>
    <row r="197" spans="1:15" x14ac:dyDescent="0.3">
      <c r="A197" s="5" t="str">
        <f>List!$I$7</f>
        <v>2019-20</v>
      </c>
      <c r="B197" s="5" t="s">
        <v>50</v>
      </c>
      <c r="C197" s="5">
        <v>11</v>
      </c>
      <c r="D197" s="5" t="s">
        <v>1817</v>
      </c>
      <c r="E197" s="5" t="s">
        <v>64</v>
      </c>
      <c r="F197" s="5">
        <v>9</v>
      </c>
      <c r="G197" s="5" t="s">
        <v>760</v>
      </c>
      <c r="H197" s="5" t="s">
        <v>66</v>
      </c>
      <c r="I197" s="5" t="s">
        <v>32</v>
      </c>
      <c r="J197" s="5" t="s">
        <v>1806</v>
      </c>
      <c r="K197" s="5" t="s">
        <v>27</v>
      </c>
      <c r="L197" s="5" t="s">
        <v>35</v>
      </c>
      <c r="M197" s="5" t="s">
        <v>1841</v>
      </c>
      <c r="N197" s="6">
        <v>57000</v>
      </c>
      <c r="O197" s="6">
        <v>613787.85599999991</v>
      </c>
    </row>
    <row r="198" spans="1:15" x14ac:dyDescent="0.3">
      <c r="A198" s="3" t="str">
        <f>List!$I$7</f>
        <v>2019-20</v>
      </c>
      <c r="B198" s="3" t="s">
        <v>60</v>
      </c>
      <c r="C198" s="3">
        <v>6</v>
      </c>
      <c r="D198" s="3" t="s">
        <v>1819</v>
      </c>
      <c r="E198" s="3" t="s">
        <v>160</v>
      </c>
      <c r="F198" s="3">
        <v>77</v>
      </c>
      <c r="G198" s="3" t="s">
        <v>94</v>
      </c>
      <c r="H198" s="3" t="s">
        <v>918</v>
      </c>
      <c r="I198" s="3" t="s">
        <v>40</v>
      </c>
      <c r="J198" s="3" t="s">
        <v>33</v>
      </c>
      <c r="K198" s="3" t="s">
        <v>27</v>
      </c>
      <c r="L198" s="3" t="s">
        <v>28</v>
      </c>
      <c r="M198" s="3" t="s">
        <v>1840</v>
      </c>
      <c r="N198" s="4">
        <v>66000</v>
      </c>
      <c r="O198" s="4">
        <v>36667993.137600005</v>
      </c>
    </row>
    <row r="199" spans="1:15" x14ac:dyDescent="0.3">
      <c r="A199" s="5" t="str">
        <f>List!$I$7</f>
        <v>2019-20</v>
      </c>
      <c r="B199" s="5" t="s">
        <v>45</v>
      </c>
      <c r="C199" s="5">
        <v>2</v>
      </c>
      <c r="D199" s="5" t="s">
        <v>1818</v>
      </c>
      <c r="E199" s="5" t="s">
        <v>119</v>
      </c>
      <c r="F199" s="5">
        <v>47</v>
      </c>
      <c r="G199" s="5" t="s">
        <v>78</v>
      </c>
      <c r="H199" s="5" t="s">
        <v>1660</v>
      </c>
      <c r="I199" s="5" t="s">
        <v>54</v>
      </c>
      <c r="J199" s="5" t="s">
        <v>33</v>
      </c>
      <c r="K199" s="5" t="s">
        <v>27</v>
      </c>
      <c r="L199" s="5" t="s">
        <v>35</v>
      </c>
      <c r="M199" s="5" t="s">
        <v>1841</v>
      </c>
      <c r="N199" s="6">
        <v>66000</v>
      </c>
      <c r="O199" s="6">
        <v>6195558.2567999987</v>
      </c>
    </row>
    <row r="200" spans="1:15" x14ac:dyDescent="0.3">
      <c r="A200" s="3" t="str">
        <f>List!$I$7</f>
        <v>2019-20</v>
      </c>
      <c r="B200" s="3" t="s">
        <v>141</v>
      </c>
      <c r="C200" s="3">
        <v>5</v>
      </c>
      <c r="D200" s="3" t="s">
        <v>1819</v>
      </c>
      <c r="E200" s="3" t="s">
        <v>51</v>
      </c>
      <c r="F200" s="3">
        <v>11</v>
      </c>
      <c r="G200" s="3" t="s">
        <v>1634</v>
      </c>
      <c r="H200" s="3" t="s">
        <v>1170</v>
      </c>
      <c r="I200" s="3" t="s">
        <v>26</v>
      </c>
      <c r="J200" s="3" t="s">
        <v>86</v>
      </c>
      <c r="K200" s="3" t="s">
        <v>21</v>
      </c>
      <c r="L200" s="3" t="s">
        <v>22</v>
      </c>
      <c r="M200" s="3" t="s">
        <v>1840</v>
      </c>
      <c r="N200" s="4">
        <v>30000</v>
      </c>
      <c r="O200" s="4">
        <v>8059543.1135999998</v>
      </c>
    </row>
    <row r="201" spans="1:15" x14ac:dyDescent="0.3">
      <c r="A201" s="5" t="str">
        <f>List!$I$7</f>
        <v>2019-20</v>
      </c>
      <c r="B201" s="5" t="s">
        <v>101</v>
      </c>
      <c r="C201" s="5">
        <v>9</v>
      </c>
      <c r="D201" s="5" t="s">
        <v>1816</v>
      </c>
      <c r="E201" s="5" t="s">
        <v>128</v>
      </c>
      <c r="F201" s="5">
        <v>19</v>
      </c>
      <c r="G201" s="5" t="s">
        <v>1422</v>
      </c>
      <c r="H201" s="5" t="s">
        <v>1184</v>
      </c>
      <c r="I201" s="5" t="s">
        <v>40</v>
      </c>
      <c r="J201" s="5" t="s">
        <v>44</v>
      </c>
      <c r="K201" s="5" t="s">
        <v>48</v>
      </c>
      <c r="L201" s="5" t="s">
        <v>49</v>
      </c>
      <c r="M201" s="5" t="s">
        <v>1841</v>
      </c>
      <c r="N201" s="6">
        <v>75000</v>
      </c>
      <c r="O201" s="6">
        <v>33559689.240000002</v>
      </c>
    </row>
    <row r="202" spans="1:15" x14ac:dyDescent="0.3">
      <c r="A202" s="3" t="str">
        <f>List!$I$7</f>
        <v>2019-20</v>
      </c>
      <c r="B202" s="3" t="s">
        <v>76</v>
      </c>
      <c r="C202" s="3">
        <v>4</v>
      </c>
      <c r="D202" s="3" t="s">
        <v>1819</v>
      </c>
      <c r="E202" s="3" t="s">
        <v>463</v>
      </c>
      <c r="F202" s="3">
        <v>53</v>
      </c>
      <c r="G202" s="3" t="s">
        <v>529</v>
      </c>
      <c r="H202" s="3" t="s">
        <v>19</v>
      </c>
      <c r="I202" s="3" t="s">
        <v>20</v>
      </c>
      <c r="J202" s="3" t="s">
        <v>1806</v>
      </c>
      <c r="K202" s="3" t="s">
        <v>21</v>
      </c>
      <c r="L202" s="3" t="s">
        <v>22</v>
      </c>
      <c r="M202" s="3" t="s">
        <v>1840</v>
      </c>
      <c r="N202" s="4">
        <v>55500</v>
      </c>
      <c r="O202" s="4">
        <v>132921.77175000001</v>
      </c>
    </row>
    <row r="203" spans="1:15" x14ac:dyDescent="0.3">
      <c r="A203" s="5" t="str">
        <f>List!$I$7</f>
        <v>2019-20</v>
      </c>
      <c r="B203" s="5" t="s">
        <v>36</v>
      </c>
      <c r="C203" s="5">
        <v>8</v>
      </c>
      <c r="D203" s="5" t="s">
        <v>1816</v>
      </c>
      <c r="E203" s="5" t="s">
        <v>89</v>
      </c>
      <c r="F203" s="5">
        <v>71</v>
      </c>
      <c r="G203" s="5" t="s">
        <v>1077</v>
      </c>
      <c r="H203" s="5" t="s">
        <v>106</v>
      </c>
      <c r="I203" s="5" t="s">
        <v>54</v>
      </c>
      <c r="J203" s="5" t="s">
        <v>33</v>
      </c>
      <c r="K203" s="5" t="s">
        <v>34</v>
      </c>
      <c r="L203" s="5" t="s">
        <v>35</v>
      </c>
      <c r="M203" s="5" t="s">
        <v>1841</v>
      </c>
      <c r="N203" s="6">
        <v>31500</v>
      </c>
      <c r="O203" s="6">
        <v>17250681.294</v>
      </c>
    </row>
    <row r="204" spans="1:15" x14ac:dyDescent="0.3">
      <c r="A204" s="3" t="str">
        <f>List!$I$7</f>
        <v>2019-20</v>
      </c>
      <c r="B204" s="3" t="s">
        <v>16</v>
      </c>
      <c r="C204" s="3">
        <v>10</v>
      </c>
      <c r="D204" s="3" t="s">
        <v>1817</v>
      </c>
      <c r="E204" s="3" t="s">
        <v>202</v>
      </c>
      <c r="F204" s="3">
        <v>26</v>
      </c>
      <c r="G204" s="3" t="s">
        <v>338</v>
      </c>
      <c r="H204" s="3" t="s">
        <v>135</v>
      </c>
      <c r="I204" s="3" t="s">
        <v>32</v>
      </c>
      <c r="J204" s="3" t="s">
        <v>1805</v>
      </c>
      <c r="K204" s="3" t="s">
        <v>27</v>
      </c>
      <c r="L204" s="3" t="s">
        <v>28</v>
      </c>
      <c r="M204" s="3" t="s">
        <v>1840</v>
      </c>
      <c r="N204" s="4">
        <v>22500</v>
      </c>
      <c r="O204" s="4">
        <v>1139740.47</v>
      </c>
    </row>
    <row r="205" spans="1:15" x14ac:dyDescent="0.3">
      <c r="A205" s="5" t="str">
        <f>List!$I$7</f>
        <v>2019-20</v>
      </c>
      <c r="B205" s="5" t="s">
        <v>116</v>
      </c>
      <c r="C205" s="5">
        <v>1</v>
      </c>
      <c r="D205" s="5" t="s">
        <v>1818</v>
      </c>
      <c r="E205" s="5" t="s">
        <v>61</v>
      </c>
      <c r="F205" s="5">
        <v>66</v>
      </c>
      <c r="G205" s="5" t="s">
        <v>68</v>
      </c>
      <c r="H205" s="5" t="s">
        <v>520</v>
      </c>
      <c r="I205" s="5" t="s">
        <v>54</v>
      </c>
      <c r="J205" s="5" t="s">
        <v>1806</v>
      </c>
      <c r="K205" s="5" t="s">
        <v>21</v>
      </c>
      <c r="L205" s="5" t="s">
        <v>22</v>
      </c>
      <c r="M205" s="5" t="s">
        <v>1840</v>
      </c>
      <c r="N205" s="6">
        <v>19500</v>
      </c>
      <c r="O205" s="6">
        <v>126197.38560000002</v>
      </c>
    </row>
    <row r="206" spans="1:15" x14ac:dyDescent="0.3">
      <c r="A206" s="3" t="str">
        <f>List!$I$7</f>
        <v>2019-20</v>
      </c>
      <c r="B206" s="3" t="s">
        <v>76</v>
      </c>
      <c r="C206" s="3">
        <v>4</v>
      </c>
      <c r="D206" s="3" t="s">
        <v>1819</v>
      </c>
      <c r="E206" s="3" t="s">
        <v>37</v>
      </c>
      <c r="F206" s="3">
        <v>32</v>
      </c>
      <c r="G206" s="3" t="s">
        <v>433</v>
      </c>
      <c r="H206" s="3" t="s">
        <v>780</v>
      </c>
      <c r="I206" s="3" t="s">
        <v>26</v>
      </c>
      <c r="J206" s="3" t="s">
        <v>33</v>
      </c>
      <c r="K206" s="3" t="s">
        <v>27</v>
      </c>
      <c r="L206" s="3" t="s">
        <v>35</v>
      </c>
      <c r="M206" s="3" t="s">
        <v>1840</v>
      </c>
      <c r="N206" s="4">
        <v>25500</v>
      </c>
      <c r="O206" s="4">
        <v>697989.31091999984</v>
      </c>
    </row>
    <row r="207" spans="1:15" x14ac:dyDescent="0.3">
      <c r="A207" s="5" t="str">
        <f>List!$I$7</f>
        <v>2019-20</v>
      </c>
      <c r="B207" s="5" t="s">
        <v>101</v>
      </c>
      <c r="C207" s="5">
        <v>9</v>
      </c>
      <c r="D207" s="5" t="s">
        <v>1816</v>
      </c>
      <c r="E207" s="5" t="s">
        <v>67</v>
      </c>
      <c r="F207" s="5">
        <v>69</v>
      </c>
      <c r="G207" s="5" t="s">
        <v>1022</v>
      </c>
      <c r="H207" s="5" t="s">
        <v>998</v>
      </c>
      <c r="I207" s="5" t="s">
        <v>26</v>
      </c>
      <c r="J207" s="5" t="s">
        <v>1805</v>
      </c>
      <c r="K207" s="5" t="s">
        <v>27</v>
      </c>
      <c r="L207" s="5" t="s">
        <v>35</v>
      </c>
      <c r="M207" s="5" t="s">
        <v>1841</v>
      </c>
      <c r="N207" s="6">
        <v>45000</v>
      </c>
      <c r="O207" s="6">
        <v>949591.67579999997</v>
      </c>
    </row>
    <row r="208" spans="1:15" x14ac:dyDescent="0.3">
      <c r="A208" s="3" t="str">
        <f>List!$I$7</f>
        <v>2019-20</v>
      </c>
      <c r="B208" s="3" t="s">
        <v>125</v>
      </c>
      <c r="C208" s="3">
        <v>7</v>
      </c>
      <c r="D208" s="3" t="s">
        <v>1816</v>
      </c>
      <c r="E208" s="3" t="s">
        <v>154</v>
      </c>
      <c r="F208" s="3">
        <v>49</v>
      </c>
      <c r="G208" s="3" t="s">
        <v>1023</v>
      </c>
      <c r="H208" s="3" t="s">
        <v>1226</v>
      </c>
      <c r="I208" s="3" t="s">
        <v>54</v>
      </c>
      <c r="J208" s="3" t="s">
        <v>1805</v>
      </c>
      <c r="K208" s="3" t="s">
        <v>34</v>
      </c>
      <c r="L208" s="3" t="s">
        <v>35</v>
      </c>
      <c r="M208" s="3" t="s">
        <v>1841</v>
      </c>
      <c r="N208" s="4">
        <v>75000</v>
      </c>
      <c r="O208" s="4">
        <v>2649430.0800000005</v>
      </c>
    </row>
    <row r="209" spans="1:15" x14ac:dyDescent="0.3">
      <c r="A209" s="5" t="str">
        <f>List!$I$7</f>
        <v>2019-20</v>
      </c>
      <c r="B209" s="5" t="s">
        <v>141</v>
      </c>
      <c r="C209" s="5">
        <v>5</v>
      </c>
      <c r="D209" s="5" t="s">
        <v>1819</v>
      </c>
      <c r="E209" s="5" t="s">
        <v>73</v>
      </c>
      <c r="F209" s="5">
        <v>83</v>
      </c>
      <c r="G209" s="5" t="s">
        <v>1027</v>
      </c>
      <c r="H209" s="5" t="s">
        <v>829</v>
      </c>
      <c r="I209" s="5" t="s">
        <v>20</v>
      </c>
      <c r="J209" s="5" t="s">
        <v>33</v>
      </c>
      <c r="K209" s="5" t="s">
        <v>27</v>
      </c>
      <c r="L209" s="5" t="s">
        <v>28</v>
      </c>
      <c r="M209" s="5" t="s">
        <v>1841</v>
      </c>
      <c r="N209" s="6">
        <v>76500</v>
      </c>
      <c r="O209" s="6">
        <v>21525351.209999997</v>
      </c>
    </row>
    <row r="210" spans="1:15" x14ac:dyDescent="0.3">
      <c r="A210" s="3" t="str">
        <f>List!$I$7</f>
        <v>2019-20</v>
      </c>
      <c r="B210" s="3" t="s">
        <v>92</v>
      </c>
      <c r="C210" s="3">
        <v>12</v>
      </c>
      <c r="D210" s="3" t="s">
        <v>1817</v>
      </c>
      <c r="E210" s="3" t="s">
        <v>180</v>
      </c>
      <c r="F210" s="3">
        <v>32</v>
      </c>
      <c r="G210" s="3" t="s">
        <v>473</v>
      </c>
      <c r="H210" s="3" t="s">
        <v>1124</v>
      </c>
      <c r="I210" s="3" t="s">
        <v>54</v>
      </c>
      <c r="J210" s="3" t="s">
        <v>86</v>
      </c>
      <c r="K210" s="3" t="s">
        <v>34</v>
      </c>
      <c r="L210" s="3" t="s">
        <v>35</v>
      </c>
      <c r="M210" s="3" t="s">
        <v>1841</v>
      </c>
      <c r="N210" s="4">
        <v>73500</v>
      </c>
      <c r="O210" s="4">
        <v>18913098.30102</v>
      </c>
    </row>
    <row r="211" spans="1:15" x14ac:dyDescent="0.3">
      <c r="A211" s="5" t="str">
        <f>List!$I$7</f>
        <v>2019-20</v>
      </c>
      <c r="B211" s="5" t="s">
        <v>36</v>
      </c>
      <c r="C211" s="5">
        <v>8</v>
      </c>
      <c r="D211" s="5" t="s">
        <v>1816</v>
      </c>
      <c r="E211" s="5" t="s">
        <v>145</v>
      </c>
      <c r="F211" s="5">
        <v>63</v>
      </c>
      <c r="G211" s="5" t="s">
        <v>1405</v>
      </c>
      <c r="H211" s="5" t="s">
        <v>502</v>
      </c>
      <c r="I211" s="5" t="s">
        <v>32</v>
      </c>
      <c r="J211" s="5" t="s">
        <v>33</v>
      </c>
      <c r="K211" s="5" t="s">
        <v>21</v>
      </c>
      <c r="L211" s="5" t="s">
        <v>22</v>
      </c>
      <c r="M211" s="5" t="s">
        <v>1840</v>
      </c>
      <c r="N211" s="6">
        <v>22500</v>
      </c>
      <c r="O211" s="6">
        <v>358706.53499999997</v>
      </c>
    </row>
    <row r="212" spans="1:15" x14ac:dyDescent="0.3">
      <c r="A212" s="3" t="str">
        <f>List!$I$7</f>
        <v>2019-20</v>
      </c>
      <c r="B212" s="3" t="s">
        <v>141</v>
      </c>
      <c r="C212" s="3">
        <v>5</v>
      </c>
      <c r="D212" s="3" t="s">
        <v>1819</v>
      </c>
      <c r="E212" s="8" t="s">
        <v>112</v>
      </c>
      <c r="F212" s="8">
        <v>76</v>
      </c>
      <c r="G212" s="3" t="s">
        <v>268</v>
      </c>
      <c r="H212" s="3" t="s">
        <v>1254</v>
      </c>
      <c r="I212" s="3" t="s">
        <v>26</v>
      </c>
      <c r="J212" s="3" t="s">
        <v>33</v>
      </c>
      <c r="K212" s="3" t="s">
        <v>48</v>
      </c>
      <c r="L212" s="3" t="s">
        <v>49</v>
      </c>
      <c r="M212" s="3" t="s">
        <v>1839</v>
      </c>
      <c r="N212" s="4">
        <v>87000</v>
      </c>
      <c r="O212" s="4">
        <v>21274073.251199998</v>
      </c>
    </row>
    <row r="213" spans="1:15" x14ac:dyDescent="0.3">
      <c r="A213" s="5" t="str">
        <f>List!$I$7</f>
        <v>2019-20</v>
      </c>
      <c r="B213" s="5" t="s">
        <v>92</v>
      </c>
      <c r="C213" s="5">
        <v>12</v>
      </c>
      <c r="D213" s="5" t="s">
        <v>1817</v>
      </c>
      <c r="E213" s="7" t="s">
        <v>96</v>
      </c>
      <c r="F213" s="7">
        <v>77</v>
      </c>
      <c r="G213" s="5" t="s">
        <v>693</v>
      </c>
      <c r="H213" s="5" t="s">
        <v>489</v>
      </c>
      <c r="I213" s="5" t="s">
        <v>20</v>
      </c>
      <c r="J213" s="5" t="s">
        <v>72</v>
      </c>
      <c r="K213" s="5" t="s">
        <v>27</v>
      </c>
      <c r="L213" s="5" t="s">
        <v>28</v>
      </c>
      <c r="M213" s="5" t="s">
        <v>1840</v>
      </c>
      <c r="N213" s="6">
        <v>21000</v>
      </c>
      <c r="O213" s="6">
        <v>2988823.2220000001</v>
      </c>
    </row>
    <row r="214" spans="1:15" x14ac:dyDescent="0.3">
      <c r="A214" s="3" t="str">
        <f>List!$I$7</f>
        <v>2019-20</v>
      </c>
      <c r="B214" s="3" t="s">
        <v>125</v>
      </c>
      <c r="C214" s="3">
        <v>7</v>
      </c>
      <c r="D214" s="3" t="s">
        <v>1816</v>
      </c>
      <c r="E214" s="8" t="s">
        <v>29</v>
      </c>
      <c r="F214" s="8">
        <v>45</v>
      </c>
      <c r="G214" s="3" t="s">
        <v>1264</v>
      </c>
      <c r="H214" s="3" t="s">
        <v>1557</v>
      </c>
      <c r="I214" s="3" t="s">
        <v>32</v>
      </c>
      <c r="J214" s="3" t="s">
        <v>44</v>
      </c>
      <c r="K214" s="3" t="s">
        <v>27</v>
      </c>
      <c r="L214" s="3" t="s">
        <v>35</v>
      </c>
      <c r="M214" s="3" t="s">
        <v>1841</v>
      </c>
      <c r="N214" s="4">
        <v>73500</v>
      </c>
      <c r="O214" s="4">
        <v>1547035.8596000003</v>
      </c>
    </row>
    <row r="215" spans="1:15" x14ac:dyDescent="0.3">
      <c r="A215" s="5" t="str">
        <f>List!$I$7</f>
        <v>2019-20</v>
      </c>
      <c r="B215" s="5" t="s">
        <v>101</v>
      </c>
      <c r="C215" s="5">
        <v>9</v>
      </c>
      <c r="D215" s="5" t="s">
        <v>1816</v>
      </c>
      <c r="E215" s="7" t="s">
        <v>250</v>
      </c>
      <c r="F215" s="7">
        <v>76</v>
      </c>
      <c r="G215" s="5" t="s">
        <v>1690</v>
      </c>
      <c r="H215" s="5" t="s">
        <v>312</v>
      </c>
      <c r="I215" s="5" t="s">
        <v>26</v>
      </c>
      <c r="J215" s="5" t="s">
        <v>86</v>
      </c>
      <c r="K215" s="5" t="s">
        <v>48</v>
      </c>
      <c r="L215" s="5" t="s">
        <v>49</v>
      </c>
      <c r="M215" s="5" t="s">
        <v>1841</v>
      </c>
      <c r="N215" s="6">
        <v>48000</v>
      </c>
      <c r="O215" s="6">
        <v>4868045.9519999996</v>
      </c>
    </row>
    <row r="216" spans="1:15" x14ac:dyDescent="0.3">
      <c r="A216" s="3" t="str">
        <f>List!$I$7</f>
        <v>2019-20</v>
      </c>
      <c r="B216" s="3" t="s">
        <v>116</v>
      </c>
      <c r="C216" s="3">
        <v>1</v>
      </c>
      <c r="D216" s="3" t="s">
        <v>1818</v>
      </c>
      <c r="E216" s="3" t="s">
        <v>202</v>
      </c>
      <c r="F216" s="3">
        <v>31</v>
      </c>
      <c r="G216" s="3" t="s">
        <v>700</v>
      </c>
      <c r="H216" s="3" t="s">
        <v>1036</v>
      </c>
      <c r="I216" s="3" t="s">
        <v>63</v>
      </c>
      <c r="J216" s="3" t="s">
        <v>33</v>
      </c>
      <c r="K216" s="3" t="s">
        <v>27</v>
      </c>
      <c r="L216" s="3" t="s">
        <v>35</v>
      </c>
      <c r="M216" s="3" t="s">
        <v>1840</v>
      </c>
      <c r="N216" s="4">
        <v>67500</v>
      </c>
      <c r="O216" s="4">
        <v>7276693.0499999998</v>
      </c>
    </row>
    <row r="217" spans="1:15" x14ac:dyDescent="0.3">
      <c r="A217" s="5" t="str">
        <f>List!$I$7</f>
        <v>2019-20</v>
      </c>
      <c r="B217" s="5" t="s">
        <v>125</v>
      </c>
      <c r="C217" s="5">
        <v>7</v>
      </c>
      <c r="D217" s="5" t="s">
        <v>1816</v>
      </c>
      <c r="E217" s="5" t="s">
        <v>410</v>
      </c>
      <c r="F217" s="5">
        <v>50</v>
      </c>
      <c r="G217" s="5" t="s">
        <v>1665</v>
      </c>
      <c r="H217" s="5" t="s">
        <v>118</v>
      </c>
      <c r="I217" s="5" t="s">
        <v>59</v>
      </c>
      <c r="J217" s="5" t="s">
        <v>1806</v>
      </c>
      <c r="K217" s="5" t="s">
        <v>21</v>
      </c>
      <c r="L217" s="5" t="s">
        <v>22</v>
      </c>
      <c r="M217" s="5" t="s">
        <v>1841</v>
      </c>
      <c r="N217" s="6">
        <v>70500</v>
      </c>
      <c r="O217" s="6">
        <v>1739101.5576000002</v>
      </c>
    </row>
    <row r="218" spans="1:15" x14ac:dyDescent="0.3">
      <c r="A218" s="3" t="str">
        <f>List!$I$7</f>
        <v>2019-20</v>
      </c>
      <c r="B218" s="3" t="s">
        <v>141</v>
      </c>
      <c r="C218" s="3">
        <v>5</v>
      </c>
      <c r="D218" s="3" t="s">
        <v>1819</v>
      </c>
      <c r="E218" s="3" t="s">
        <v>119</v>
      </c>
      <c r="F218" s="3">
        <v>70</v>
      </c>
      <c r="G218" s="3" t="s">
        <v>1551</v>
      </c>
      <c r="H218" s="3" t="s">
        <v>337</v>
      </c>
      <c r="I218" s="3" t="s">
        <v>40</v>
      </c>
      <c r="J218" s="3" t="s">
        <v>72</v>
      </c>
      <c r="K218" s="3" t="s">
        <v>21</v>
      </c>
      <c r="L218" s="3" t="s">
        <v>22</v>
      </c>
      <c r="M218" s="3" t="s">
        <v>1840</v>
      </c>
      <c r="N218" s="4">
        <v>13500</v>
      </c>
      <c r="O218" s="4">
        <v>181575.51696000001</v>
      </c>
    </row>
    <row r="219" spans="1:15" x14ac:dyDescent="0.3">
      <c r="A219" s="5" t="str">
        <f>List!$I$7</f>
        <v>2019-20</v>
      </c>
      <c r="B219" s="5" t="s">
        <v>101</v>
      </c>
      <c r="C219" s="5">
        <v>9</v>
      </c>
      <c r="D219" s="5" t="s">
        <v>1816</v>
      </c>
      <c r="E219" s="5" t="s">
        <v>41</v>
      </c>
      <c r="F219" s="5">
        <v>65</v>
      </c>
      <c r="G219" s="5" t="s">
        <v>1175</v>
      </c>
      <c r="H219" s="5" t="s">
        <v>907</v>
      </c>
      <c r="I219" s="5" t="s">
        <v>59</v>
      </c>
      <c r="J219" s="5" t="s">
        <v>72</v>
      </c>
      <c r="K219" s="5" t="s">
        <v>21</v>
      </c>
      <c r="L219" s="5" t="s">
        <v>22</v>
      </c>
      <c r="M219" s="5" t="s">
        <v>1839</v>
      </c>
      <c r="N219" s="6">
        <v>45000</v>
      </c>
      <c r="O219" s="6">
        <v>882434.77500000002</v>
      </c>
    </row>
    <row r="220" spans="1:15" x14ac:dyDescent="0.3">
      <c r="A220" s="3" t="str">
        <f>List!$I$7</f>
        <v>2019-20</v>
      </c>
      <c r="B220" s="3" t="s">
        <v>141</v>
      </c>
      <c r="C220" s="3">
        <v>5</v>
      </c>
      <c r="D220" s="3" t="s">
        <v>1819</v>
      </c>
      <c r="E220" s="3" t="s">
        <v>214</v>
      </c>
      <c r="F220" s="3">
        <v>33</v>
      </c>
      <c r="G220" s="3" t="s">
        <v>1424</v>
      </c>
      <c r="H220" s="3" t="s">
        <v>434</v>
      </c>
      <c r="I220" s="3" t="s">
        <v>54</v>
      </c>
      <c r="J220" s="3" t="s">
        <v>86</v>
      </c>
      <c r="K220" s="3" t="s">
        <v>27</v>
      </c>
      <c r="L220" s="3" t="s">
        <v>35</v>
      </c>
      <c r="M220" s="3" t="s">
        <v>1841</v>
      </c>
      <c r="N220" s="4">
        <v>37500</v>
      </c>
      <c r="O220" s="4">
        <v>14926324.545</v>
      </c>
    </row>
    <row r="221" spans="1:15" x14ac:dyDescent="0.3">
      <c r="A221" s="5" t="str">
        <f>List!$I$7</f>
        <v>2019-20</v>
      </c>
      <c r="B221" s="5" t="s">
        <v>76</v>
      </c>
      <c r="C221" s="5">
        <v>4</v>
      </c>
      <c r="D221" s="5" t="s">
        <v>1819</v>
      </c>
      <c r="E221" s="5" t="s">
        <v>29</v>
      </c>
      <c r="F221" s="5">
        <v>38</v>
      </c>
      <c r="G221" s="5" t="s">
        <v>1033</v>
      </c>
      <c r="H221" s="5" t="s">
        <v>806</v>
      </c>
      <c r="I221" s="5" t="s">
        <v>32</v>
      </c>
      <c r="J221" s="5" t="s">
        <v>72</v>
      </c>
      <c r="K221" s="5" t="s">
        <v>34</v>
      </c>
      <c r="L221" s="5" t="s">
        <v>35</v>
      </c>
      <c r="M221" s="5" t="s">
        <v>1841</v>
      </c>
      <c r="N221" s="6">
        <v>10500</v>
      </c>
      <c r="O221" s="6">
        <v>74163.751199999999</v>
      </c>
    </row>
    <row r="222" spans="1:15" x14ac:dyDescent="0.3">
      <c r="A222" s="3" t="str">
        <f>List!$I$7</f>
        <v>2019-20</v>
      </c>
      <c r="B222" s="3" t="s">
        <v>125</v>
      </c>
      <c r="C222" s="3">
        <v>7</v>
      </c>
      <c r="D222" s="3" t="s">
        <v>1816</v>
      </c>
      <c r="E222" s="3" t="s">
        <v>126</v>
      </c>
      <c r="F222" s="3">
        <v>38</v>
      </c>
      <c r="G222" s="3" t="s">
        <v>1034</v>
      </c>
      <c r="H222" s="3" t="s">
        <v>1531</v>
      </c>
      <c r="I222" s="3" t="s">
        <v>26</v>
      </c>
      <c r="J222" s="3" t="s">
        <v>33</v>
      </c>
      <c r="K222" s="3" t="s">
        <v>34</v>
      </c>
      <c r="L222" s="3" t="s">
        <v>35</v>
      </c>
      <c r="M222" s="3" t="s">
        <v>1841</v>
      </c>
      <c r="N222" s="4">
        <v>9000</v>
      </c>
      <c r="O222" s="4">
        <v>25064.507160000001</v>
      </c>
    </row>
    <row r="223" spans="1:15" x14ac:dyDescent="0.3">
      <c r="A223" s="5" t="str">
        <f>List!$I$7</f>
        <v>2019-20</v>
      </c>
      <c r="B223" s="5" t="s">
        <v>141</v>
      </c>
      <c r="C223" s="5">
        <v>5</v>
      </c>
      <c r="D223" s="5" t="s">
        <v>1819</v>
      </c>
      <c r="E223" s="5" t="s">
        <v>214</v>
      </c>
      <c r="F223" s="5">
        <v>70</v>
      </c>
      <c r="G223" s="5" t="s">
        <v>633</v>
      </c>
      <c r="H223" s="5" t="s">
        <v>669</v>
      </c>
      <c r="I223" s="5" t="s">
        <v>40</v>
      </c>
      <c r="J223" s="5" t="s">
        <v>1806</v>
      </c>
      <c r="K223" s="5" t="s">
        <v>21</v>
      </c>
      <c r="L223" s="5" t="s">
        <v>22</v>
      </c>
      <c r="M223" s="5" t="s">
        <v>1840</v>
      </c>
      <c r="N223" s="6">
        <v>46500</v>
      </c>
      <c r="O223" s="6">
        <v>37133429.335200004</v>
      </c>
    </row>
    <row r="224" spans="1:15" x14ac:dyDescent="0.3">
      <c r="A224" s="3" t="str">
        <f>List!$I$7</f>
        <v>2019-20</v>
      </c>
      <c r="B224" s="3" t="s">
        <v>45</v>
      </c>
      <c r="C224" s="3">
        <v>2</v>
      </c>
      <c r="D224" s="3" t="s">
        <v>1818</v>
      </c>
      <c r="E224" s="3" t="s">
        <v>421</v>
      </c>
      <c r="F224" s="3">
        <v>75</v>
      </c>
      <c r="G224" s="3" t="s">
        <v>1037</v>
      </c>
      <c r="H224" s="3" t="s">
        <v>659</v>
      </c>
      <c r="I224" s="3" t="s">
        <v>80</v>
      </c>
      <c r="J224" s="3" t="s">
        <v>44</v>
      </c>
      <c r="K224" s="3" t="s">
        <v>21</v>
      </c>
      <c r="L224" s="3" t="s">
        <v>22</v>
      </c>
      <c r="M224" s="3" t="s">
        <v>1840</v>
      </c>
      <c r="N224" s="4">
        <v>75000</v>
      </c>
      <c r="O224" s="4">
        <v>2585666.93616</v>
      </c>
    </row>
    <row r="225" spans="1:15" x14ac:dyDescent="0.3">
      <c r="A225" s="5" t="str">
        <f>List!$I$7</f>
        <v>2019-20</v>
      </c>
      <c r="B225" s="5" t="s">
        <v>83</v>
      </c>
      <c r="C225" s="5">
        <v>3</v>
      </c>
      <c r="D225" s="5" t="s">
        <v>1818</v>
      </c>
      <c r="E225" s="5" t="s">
        <v>439</v>
      </c>
      <c r="F225" s="5">
        <v>74</v>
      </c>
      <c r="G225" s="5" t="s">
        <v>1540</v>
      </c>
      <c r="H225" s="5" t="s">
        <v>962</v>
      </c>
      <c r="I225" s="5" t="s">
        <v>40</v>
      </c>
      <c r="J225" s="5" t="s">
        <v>72</v>
      </c>
      <c r="K225" s="5" t="s">
        <v>27</v>
      </c>
      <c r="L225" s="5" t="s">
        <v>28</v>
      </c>
      <c r="M225" s="5" t="s">
        <v>1841</v>
      </c>
      <c r="N225" s="6">
        <v>54000</v>
      </c>
      <c r="O225" s="6">
        <v>11612647.70424</v>
      </c>
    </row>
    <row r="226" spans="1:15" x14ac:dyDescent="0.3">
      <c r="A226" s="3" t="str">
        <f>List!$I$7</f>
        <v>2019-20</v>
      </c>
      <c r="B226" s="3" t="s">
        <v>125</v>
      </c>
      <c r="C226" s="3">
        <v>7</v>
      </c>
      <c r="D226" s="3" t="s">
        <v>1816</v>
      </c>
      <c r="E226" s="3" t="s">
        <v>305</v>
      </c>
      <c r="F226" s="3">
        <v>66</v>
      </c>
      <c r="G226" s="3" t="s">
        <v>1089</v>
      </c>
      <c r="H226" s="3" t="s">
        <v>957</v>
      </c>
      <c r="I226" s="3" t="s">
        <v>63</v>
      </c>
      <c r="J226" s="3" t="s">
        <v>86</v>
      </c>
      <c r="K226" s="3" t="s">
        <v>21</v>
      </c>
      <c r="L226" s="3" t="s">
        <v>22</v>
      </c>
      <c r="M226" s="3" t="s">
        <v>1839</v>
      </c>
      <c r="N226" s="4">
        <v>72000</v>
      </c>
      <c r="O226" s="4">
        <v>1474662.6047999999</v>
      </c>
    </row>
    <row r="227" spans="1:15" x14ac:dyDescent="0.3">
      <c r="A227" s="5" t="str">
        <f>List!$I$7</f>
        <v>2019-20</v>
      </c>
      <c r="B227" s="5" t="s">
        <v>76</v>
      </c>
      <c r="C227" s="5">
        <v>4</v>
      </c>
      <c r="D227" s="5" t="s">
        <v>1819</v>
      </c>
      <c r="E227" s="5" t="s">
        <v>714</v>
      </c>
      <c r="F227" s="5">
        <v>9</v>
      </c>
      <c r="G227" s="5" t="s">
        <v>1039</v>
      </c>
      <c r="H227" s="5" t="s">
        <v>765</v>
      </c>
      <c r="I227" s="5" t="s">
        <v>63</v>
      </c>
      <c r="J227" s="5" t="s">
        <v>86</v>
      </c>
      <c r="K227" s="5" t="s">
        <v>27</v>
      </c>
      <c r="L227" s="5" t="s">
        <v>35</v>
      </c>
      <c r="M227" s="5" t="s">
        <v>1841</v>
      </c>
      <c r="N227" s="6">
        <v>64500</v>
      </c>
      <c r="O227" s="6">
        <v>1501296.6078000001</v>
      </c>
    </row>
    <row r="228" spans="1:15" x14ac:dyDescent="0.3">
      <c r="A228" s="3" t="str">
        <f>List!$I$7</f>
        <v>2019-20</v>
      </c>
      <c r="B228" s="3" t="s">
        <v>45</v>
      </c>
      <c r="C228" s="3">
        <v>2</v>
      </c>
      <c r="D228" s="3" t="s">
        <v>1818</v>
      </c>
      <c r="E228" s="3" t="s">
        <v>199</v>
      </c>
      <c r="F228" s="3">
        <v>20</v>
      </c>
      <c r="G228" s="3" t="s">
        <v>1041</v>
      </c>
      <c r="H228" s="3" t="s">
        <v>1457</v>
      </c>
      <c r="I228" s="3" t="s">
        <v>80</v>
      </c>
      <c r="J228" s="3" t="s">
        <v>33</v>
      </c>
      <c r="K228" s="3" t="s">
        <v>27</v>
      </c>
      <c r="L228" s="3" t="s">
        <v>28</v>
      </c>
      <c r="M228" s="3" t="s">
        <v>1840</v>
      </c>
      <c r="N228" s="4">
        <v>55500</v>
      </c>
      <c r="O228" s="4">
        <v>7358395.0836000014</v>
      </c>
    </row>
    <row r="229" spans="1:15" x14ac:dyDescent="0.3">
      <c r="A229" s="5" t="str">
        <f>List!$I$7</f>
        <v>2019-20</v>
      </c>
      <c r="B229" s="5" t="s">
        <v>50</v>
      </c>
      <c r="C229" s="5">
        <v>11</v>
      </c>
      <c r="D229" s="5" t="s">
        <v>1817</v>
      </c>
      <c r="E229" s="5" t="s">
        <v>157</v>
      </c>
      <c r="F229" s="5">
        <v>27</v>
      </c>
      <c r="G229" s="5" t="s">
        <v>1650</v>
      </c>
      <c r="H229" s="5" t="s">
        <v>82</v>
      </c>
      <c r="I229" s="5" t="s">
        <v>59</v>
      </c>
      <c r="J229" s="5" t="s">
        <v>44</v>
      </c>
      <c r="K229" s="5" t="s">
        <v>48</v>
      </c>
      <c r="L229" s="5" t="s">
        <v>55</v>
      </c>
      <c r="M229" s="5" t="s">
        <v>1840</v>
      </c>
      <c r="N229" s="6">
        <v>57000</v>
      </c>
      <c r="O229" s="6">
        <v>1195427.8336</v>
      </c>
    </row>
    <row r="230" spans="1:15" x14ac:dyDescent="0.3">
      <c r="A230" s="3" t="str">
        <f>List!$I$7</f>
        <v>2019-20</v>
      </c>
      <c r="B230" s="3" t="s">
        <v>125</v>
      </c>
      <c r="C230" s="3">
        <v>7</v>
      </c>
      <c r="D230" s="3" t="s">
        <v>1816</v>
      </c>
      <c r="E230" s="3" t="s">
        <v>154</v>
      </c>
      <c r="F230" s="3">
        <v>39</v>
      </c>
      <c r="G230" s="3" t="s">
        <v>38</v>
      </c>
      <c r="H230" s="3" t="s">
        <v>95</v>
      </c>
      <c r="I230" s="3" t="s">
        <v>40</v>
      </c>
      <c r="J230" s="3" t="s">
        <v>72</v>
      </c>
      <c r="K230" s="3" t="s">
        <v>48</v>
      </c>
      <c r="L230" s="3" t="s">
        <v>55</v>
      </c>
      <c r="M230" s="3" t="s">
        <v>1841</v>
      </c>
      <c r="N230" s="4">
        <v>15000</v>
      </c>
      <c r="O230" s="4">
        <v>437531.4</v>
      </c>
    </row>
    <row r="231" spans="1:15" x14ac:dyDescent="0.3">
      <c r="A231" s="5" t="str">
        <f>List!$I$7</f>
        <v>2019-20</v>
      </c>
      <c r="B231" s="5" t="s">
        <v>141</v>
      </c>
      <c r="C231" s="5">
        <v>5</v>
      </c>
      <c r="D231" s="5" t="s">
        <v>1819</v>
      </c>
      <c r="E231" s="5" t="s">
        <v>109</v>
      </c>
      <c r="F231" s="5">
        <v>28</v>
      </c>
      <c r="G231" s="5" t="s">
        <v>1767</v>
      </c>
      <c r="H231" s="5" t="s">
        <v>1696</v>
      </c>
      <c r="I231" s="5" t="s">
        <v>54</v>
      </c>
      <c r="J231" s="5" t="s">
        <v>72</v>
      </c>
      <c r="K231" s="5" t="s">
        <v>48</v>
      </c>
      <c r="L231" s="5" t="s">
        <v>49</v>
      </c>
      <c r="M231" s="5" t="s">
        <v>1840</v>
      </c>
      <c r="N231" s="6">
        <v>52500</v>
      </c>
      <c r="O231" s="6">
        <v>2067454.0655999999</v>
      </c>
    </row>
    <row r="232" spans="1:15" x14ac:dyDescent="0.3">
      <c r="A232" s="3" t="str">
        <f>List!$I$7</f>
        <v>2019-20</v>
      </c>
      <c r="B232" s="3" t="s">
        <v>60</v>
      </c>
      <c r="C232" s="3">
        <v>6</v>
      </c>
      <c r="D232" s="3" t="s">
        <v>1819</v>
      </c>
      <c r="E232" s="3" t="s">
        <v>70</v>
      </c>
      <c r="F232" s="3">
        <v>80</v>
      </c>
      <c r="G232" s="3" t="s">
        <v>534</v>
      </c>
      <c r="H232" s="3" t="s">
        <v>281</v>
      </c>
      <c r="I232" s="3" t="s">
        <v>32</v>
      </c>
      <c r="J232" s="3" t="s">
        <v>1806</v>
      </c>
      <c r="K232" s="3" t="s">
        <v>34</v>
      </c>
      <c r="L232" s="3" t="s">
        <v>35</v>
      </c>
      <c r="M232" s="3" t="s">
        <v>1840</v>
      </c>
      <c r="N232" s="4">
        <v>58500</v>
      </c>
      <c r="O232" s="4">
        <v>477636.58799999999</v>
      </c>
    </row>
    <row r="233" spans="1:15" x14ac:dyDescent="0.3">
      <c r="A233" s="5" t="str">
        <f>List!$I$7</f>
        <v>2019-20</v>
      </c>
      <c r="B233" s="5" t="s">
        <v>45</v>
      </c>
      <c r="C233" s="5">
        <v>2</v>
      </c>
      <c r="D233" s="5" t="s">
        <v>1818</v>
      </c>
      <c r="E233" s="5" t="s">
        <v>330</v>
      </c>
      <c r="F233" s="5">
        <v>28</v>
      </c>
      <c r="G233" s="5" t="s">
        <v>647</v>
      </c>
      <c r="H233" s="5" t="s">
        <v>1007</v>
      </c>
      <c r="I233" s="5" t="s">
        <v>80</v>
      </c>
      <c r="J233" s="5" t="s">
        <v>44</v>
      </c>
      <c r="K233" s="5" t="s">
        <v>48</v>
      </c>
      <c r="L233" s="5" t="s">
        <v>49</v>
      </c>
      <c r="M233" s="5" t="s">
        <v>1840</v>
      </c>
      <c r="N233" s="6">
        <v>33000</v>
      </c>
      <c r="O233" s="6">
        <v>163362.19679999998</v>
      </c>
    </row>
    <row r="234" spans="1:15" x14ac:dyDescent="0.3">
      <c r="A234" s="3" t="str">
        <f>List!$I$7</f>
        <v>2019-20</v>
      </c>
      <c r="B234" s="3" t="s">
        <v>83</v>
      </c>
      <c r="C234" s="3">
        <v>3</v>
      </c>
      <c r="D234" s="3" t="s">
        <v>1818</v>
      </c>
      <c r="E234" s="3" t="s">
        <v>322</v>
      </c>
      <c r="F234" s="3">
        <v>37</v>
      </c>
      <c r="G234" s="3" t="s">
        <v>1044</v>
      </c>
      <c r="H234" s="3" t="s">
        <v>1028</v>
      </c>
      <c r="I234" s="3" t="s">
        <v>63</v>
      </c>
      <c r="J234" s="3" t="s">
        <v>72</v>
      </c>
      <c r="K234" s="3" t="s">
        <v>21</v>
      </c>
      <c r="L234" s="3" t="s">
        <v>22</v>
      </c>
      <c r="M234" s="3" t="s">
        <v>1841</v>
      </c>
      <c r="N234" s="4">
        <v>66000</v>
      </c>
      <c r="O234" s="4">
        <v>1672416.5040000002</v>
      </c>
    </row>
    <row r="235" spans="1:15" x14ac:dyDescent="0.3">
      <c r="A235" s="5" t="str">
        <f>List!$I$7</f>
        <v>2019-20</v>
      </c>
      <c r="B235" s="5" t="s">
        <v>141</v>
      </c>
      <c r="C235" s="5">
        <v>5</v>
      </c>
      <c r="D235" s="5" t="s">
        <v>1819</v>
      </c>
      <c r="E235" s="5" t="s">
        <v>569</v>
      </c>
      <c r="F235" s="5">
        <v>76</v>
      </c>
      <c r="G235" s="5" t="s">
        <v>444</v>
      </c>
      <c r="H235" s="5" t="s">
        <v>661</v>
      </c>
      <c r="I235" s="5" t="s">
        <v>20</v>
      </c>
      <c r="J235" s="5" t="s">
        <v>1806</v>
      </c>
      <c r="K235" s="5" t="s">
        <v>48</v>
      </c>
      <c r="L235" s="5" t="s">
        <v>49</v>
      </c>
      <c r="M235" s="5" t="s">
        <v>1841</v>
      </c>
      <c r="N235" s="6">
        <v>70500</v>
      </c>
      <c r="O235" s="6">
        <v>18026143.00344</v>
      </c>
    </row>
    <row r="236" spans="1:15" x14ac:dyDescent="0.3">
      <c r="A236" s="3" t="str">
        <f>List!$I$7</f>
        <v>2019-20</v>
      </c>
      <c r="B236" s="3" t="s">
        <v>92</v>
      </c>
      <c r="C236" s="3">
        <v>12</v>
      </c>
      <c r="D236" s="3" t="s">
        <v>1817</v>
      </c>
      <c r="E236" s="3" t="s">
        <v>157</v>
      </c>
      <c r="F236" s="3">
        <v>71</v>
      </c>
      <c r="G236" s="3" t="s">
        <v>1182</v>
      </c>
      <c r="H236" s="3" t="s">
        <v>495</v>
      </c>
      <c r="I236" s="3" t="s">
        <v>26</v>
      </c>
      <c r="J236" s="3" t="s">
        <v>44</v>
      </c>
      <c r="K236" s="3" t="s">
        <v>34</v>
      </c>
      <c r="L236" s="3" t="s">
        <v>35</v>
      </c>
      <c r="M236" s="3" t="s">
        <v>1839</v>
      </c>
      <c r="N236" s="4">
        <v>72000</v>
      </c>
      <c r="O236" s="4">
        <v>165355.872</v>
      </c>
    </row>
    <row r="237" spans="1:15" x14ac:dyDescent="0.3">
      <c r="A237" s="5" t="str">
        <f>List!$I$7</f>
        <v>2019-20</v>
      </c>
      <c r="B237" s="5" t="s">
        <v>116</v>
      </c>
      <c r="C237" s="5">
        <v>1</v>
      </c>
      <c r="D237" s="5" t="s">
        <v>1818</v>
      </c>
      <c r="E237" s="5" t="s">
        <v>402</v>
      </c>
      <c r="F237" s="5">
        <v>24</v>
      </c>
      <c r="G237" s="5" t="s">
        <v>1762</v>
      </c>
      <c r="H237" s="5" t="s">
        <v>1216</v>
      </c>
      <c r="I237" s="5" t="s">
        <v>54</v>
      </c>
      <c r="J237" s="5" t="s">
        <v>72</v>
      </c>
      <c r="K237" s="5" t="s">
        <v>48</v>
      </c>
      <c r="L237" s="5" t="s">
        <v>49</v>
      </c>
      <c r="M237" s="5" t="s">
        <v>1840</v>
      </c>
      <c r="N237" s="6">
        <v>91500</v>
      </c>
      <c r="O237" s="6">
        <v>233912.47880000001</v>
      </c>
    </row>
    <row r="238" spans="1:15" x14ac:dyDescent="0.3">
      <c r="A238" s="3" t="str">
        <f>List!$I$7</f>
        <v>2019-20</v>
      </c>
      <c r="B238" s="3" t="s">
        <v>83</v>
      </c>
      <c r="C238" s="3">
        <v>3</v>
      </c>
      <c r="D238" s="3" t="s">
        <v>1818</v>
      </c>
      <c r="E238" s="3" t="s">
        <v>260</v>
      </c>
      <c r="F238" s="3">
        <v>70</v>
      </c>
      <c r="G238" s="3" t="s">
        <v>1391</v>
      </c>
      <c r="H238" s="3" t="s">
        <v>1441</v>
      </c>
      <c r="I238" s="3" t="s">
        <v>26</v>
      </c>
      <c r="J238" s="3" t="s">
        <v>72</v>
      </c>
      <c r="K238" s="3" t="s">
        <v>21</v>
      </c>
      <c r="L238" s="3" t="s">
        <v>22</v>
      </c>
      <c r="M238" s="3" t="s">
        <v>1841</v>
      </c>
      <c r="N238" s="4">
        <v>72000</v>
      </c>
      <c r="O238" s="4">
        <v>36609094.368000008</v>
      </c>
    </row>
    <row r="239" spans="1:15" x14ac:dyDescent="0.3">
      <c r="A239" s="5" t="str">
        <f>List!$I$7</f>
        <v>2019-20</v>
      </c>
      <c r="B239" s="5" t="s">
        <v>83</v>
      </c>
      <c r="C239" s="5">
        <v>3</v>
      </c>
      <c r="D239" s="5" t="s">
        <v>1818</v>
      </c>
      <c r="E239" s="5" t="s">
        <v>41</v>
      </c>
      <c r="F239" s="5">
        <v>24</v>
      </c>
      <c r="G239" s="5" t="s">
        <v>835</v>
      </c>
      <c r="H239" s="5" t="s">
        <v>1216</v>
      </c>
      <c r="I239" s="5" t="s">
        <v>54</v>
      </c>
      <c r="J239" s="5" t="s">
        <v>72</v>
      </c>
      <c r="K239" s="5" t="s">
        <v>48</v>
      </c>
      <c r="L239" s="5" t="s">
        <v>49</v>
      </c>
      <c r="M239" s="5" t="s">
        <v>1840</v>
      </c>
      <c r="N239" s="6">
        <v>54000</v>
      </c>
      <c r="O239" s="6">
        <v>428894.6112000001</v>
      </c>
    </row>
    <row r="240" spans="1:15" x14ac:dyDescent="0.3">
      <c r="A240" s="3" t="str">
        <f>List!$I$7</f>
        <v>2019-20</v>
      </c>
      <c r="B240" s="3" t="s">
        <v>141</v>
      </c>
      <c r="C240" s="3">
        <v>5</v>
      </c>
      <c r="D240" s="3" t="s">
        <v>1819</v>
      </c>
      <c r="E240" s="3" t="s">
        <v>597</v>
      </c>
      <c r="F240" s="3">
        <v>11</v>
      </c>
      <c r="G240" s="3" t="s">
        <v>1309</v>
      </c>
      <c r="H240" s="3" t="s">
        <v>547</v>
      </c>
      <c r="I240" s="3" t="s">
        <v>40</v>
      </c>
      <c r="J240" s="3" t="s">
        <v>1805</v>
      </c>
      <c r="K240" s="3" t="s">
        <v>21</v>
      </c>
      <c r="L240" s="3" t="s">
        <v>22</v>
      </c>
      <c r="M240" s="3" t="s">
        <v>1841</v>
      </c>
      <c r="N240" s="4">
        <v>34500</v>
      </c>
      <c r="O240" s="4">
        <v>394464.70205999998</v>
      </c>
    </row>
    <row r="241" spans="1:15" x14ac:dyDescent="0.3">
      <c r="A241" s="5" t="str">
        <f>List!$I$7</f>
        <v>2019-20</v>
      </c>
      <c r="B241" s="5" t="s">
        <v>116</v>
      </c>
      <c r="C241" s="5">
        <v>1</v>
      </c>
      <c r="D241" s="5" t="s">
        <v>1818</v>
      </c>
      <c r="E241" s="5" t="s">
        <v>240</v>
      </c>
      <c r="F241" s="5">
        <v>49</v>
      </c>
      <c r="G241" s="5" t="s">
        <v>1046</v>
      </c>
      <c r="H241" s="5" t="s">
        <v>252</v>
      </c>
      <c r="I241" s="5" t="s">
        <v>26</v>
      </c>
      <c r="J241" s="5" t="s">
        <v>86</v>
      </c>
      <c r="K241" s="5" t="s">
        <v>34</v>
      </c>
      <c r="L241" s="5" t="s">
        <v>35</v>
      </c>
      <c r="M241" s="5" t="s">
        <v>1840</v>
      </c>
      <c r="N241" s="6">
        <v>72000</v>
      </c>
      <c r="O241" s="6">
        <v>1819375.8288</v>
      </c>
    </row>
    <row r="242" spans="1:15" x14ac:dyDescent="0.3">
      <c r="A242" s="3" t="str">
        <f>List!$I$7</f>
        <v>2019-20</v>
      </c>
      <c r="B242" s="3" t="s">
        <v>116</v>
      </c>
      <c r="C242" s="3">
        <v>1</v>
      </c>
      <c r="D242" s="3" t="s">
        <v>1818</v>
      </c>
      <c r="E242" s="3" t="s">
        <v>330</v>
      </c>
      <c r="F242" s="3">
        <v>45</v>
      </c>
      <c r="G242" s="3" t="s">
        <v>511</v>
      </c>
      <c r="H242" s="3" t="s">
        <v>1378</v>
      </c>
      <c r="I242" s="3" t="s">
        <v>20</v>
      </c>
      <c r="J242" s="3" t="s">
        <v>1805</v>
      </c>
      <c r="K242" s="3" t="s">
        <v>34</v>
      </c>
      <c r="L242" s="3" t="s">
        <v>35</v>
      </c>
      <c r="M242" s="3" t="s">
        <v>1839</v>
      </c>
      <c r="N242" s="4">
        <v>31500</v>
      </c>
      <c r="O242" s="4">
        <v>1240472.4393599997</v>
      </c>
    </row>
    <row r="243" spans="1:15" x14ac:dyDescent="0.3">
      <c r="A243" s="5" t="str">
        <f>List!$I$7</f>
        <v>2019-20</v>
      </c>
      <c r="B243" s="5" t="s">
        <v>45</v>
      </c>
      <c r="C243" s="5">
        <v>2</v>
      </c>
      <c r="D243" s="5" t="s">
        <v>1818</v>
      </c>
      <c r="E243" s="5" t="s">
        <v>89</v>
      </c>
      <c r="F243" s="5">
        <v>65</v>
      </c>
      <c r="G243" s="5" t="s">
        <v>455</v>
      </c>
      <c r="H243" s="5" t="s">
        <v>387</v>
      </c>
      <c r="I243" s="5" t="s">
        <v>40</v>
      </c>
      <c r="J243" s="5" t="s">
        <v>44</v>
      </c>
      <c r="K243" s="5" t="s">
        <v>21</v>
      </c>
      <c r="L243" s="5" t="s">
        <v>22</v>
      </c>
      <c r="M243" s="5" t="s">
        <v>1839</v>
      </c>
      <c r="N243" s="6">
        <v>27000</v>
      </c>
      <c r="O243" s="6">
        <v>5470674.5412000008</v>
      </c>
    </row>
    <row r="244" spans="1:15" x14ac:dyDescent="0.3">
      <c r="A244" s="3" t="str">
        <f>List!$I$7</f>
        <v>2019-20</v>
      </c>
      <c r="B244" s="3" t="s">
        <v>60</v>
      </c>
      <c r="C244" s="3">
        <v>6</v>
      </c>
      <c r="D244" s="3" t="s">
        <v>1819</v>
      </c>
      <c r="E244" s="3" t="s">
        <v>73</v>
      </c>
      <c r="F244" s="3">
        <v>2</v>
      </c>
      <c r="G244" s="3" t="s">
        <v>975</v>
      </c>
      <c r="H244" s="3" t="s">
        <v>1226</v>
      </c>
      <c r="I244" s="3" t="s">
        <v>54</v>
      </c>
      <c r="J244" s="3" t="s">
        <v>1805</v>
      </c>
      <c r="K244" s="3" t="s">
        <v>34</v>
      </c>
      <c r="L244" s="3" t="s">
        <v>35</v>
      </c>
      <c r="M244" s="3" t="s">
        <v>1840</v>
      </c>
      <c r="N244" s="4">
        <v>25500</v>
      </c>
      <c r="O244" s="4">
        <v>12440912.228800001</v>
      </c>
    </row>
    <row r="245" spans="1:15" x14ac:dyDescent="0.3">
      <c r="A245" s="5" t="str">
        <f>List!$I$7</f>
        <v>2019-20</v>
      </c>
      <c r="B245" s="5" t="s">
        <v>83</v>
      </c>
      <c r="C245" s="5">
        <v>3</v>
      </c>
      <c r="D245" s="5" t="s">
        <v>1818</v>
      </c>
      <c r="E245" s="5" t="s">
        <v>37</v>
      </c>
      <c r="F245" s="5">
        <v>10</v>
      </c>
      <c r="G245" s="5" t="s">
        <v>1049</v>
      </c>
      <c r="H245" s="5" t="s">
        <v>789</v>
      </c>
      <c r="I245" s="5" t="s">
        <v>80</v>
      </c>
      <c r="J245" s="5" t="s">
        <v>1806</v>
      </c>
      <c r="K245" s="5" t="s">
        <v>48</v>
      </c>
      <c r="L245" s="5" t="s">
        <v>55</v>
      </c>
      <c r="M245" s="5" t="s">
        <v>1841</v>
      </c>
      <c r="N245" s="6">
        <v>78000</v>
      </c>
      <c r="O245" s="6">
        <v>556778.62239999999</v>
      </c>
    </row>
    <row r="246" spans="1:15" x14ac:dyDescent="0.3">
      <c r="A246" s="3" t="str">
        <f>List!$I$7</f>
        <v>2019-20</v>
      </c>
      <c r="B246" s="3" t="s">
        <v>60</v>
      </c>
      <c r="C246" s="3">
        <v>6</v>
      </c>
      <c r="D246" s="3" t="s">
        <v>1819</v>
      </c>
      <c r="E246" s="3" t="s">
        <v>17</v>
      </c>
      <c r="F246" s="3">
        <v>36</v>
      </c>
      <c r="G246" s="3" t="s">
        <v>1051</v>
      </c>
      <c r="H246" s="3" t="s">
        <v>399</v>
      </c>
      <c r="I246" s="3" t="s">
        <v>59</v>
      </c>
      <c r="J246" s="3" t="s">
        <v>1805</v>
      </c>
      <c r="K246" s="3" t="s">
        <v>48</v>
      </c>
      <c r="L246" s="3" t="s">
        <v>55</v>
      </c>
      <c r="M246" s="3" t="s">
        <v>1841</v>
      </c>
      <c r="N246" s="4">
        <v>31500</v>
      </c>
      <c r="O246" s="4">
        <v>9056127.8807999995</v>
      </c>
    </row>
    <row r="247" spans="1:15" x14ac:dyDescent="0.3">
      <c r="A247" s="5" t="str">
        <f>List!$I$7</f>
        <v>2019-20</v>
      </c>
      <c r="B247" s="5" t="s">
        <v>60</v>
      </c>
      <c r="C247" s="5">
        <v>6</v>
      </c>
      <c r="D247" s="5" t="s">
        <v>1819</v>
      </c>
      <c r="E247" s="5" t="s">
        <v>170</v>
      </c>
      <c r="F247" s="5">
        <v>9</v>
      </c>
      <c r="G247" s="5" t="s">
        <v>1052</v>
      </c>
      <c r="H247" s="5" t="s">
        <v>316</v>
      </c>
      <c r="I247" s="5" t="s">
        <v>40</v>
      </c>
      <c r="J247" s="5" t="s">
        <v>33</v>
      </c>
      <c r="K247" s="5" t="s">
        <v>27</v>
      </c>
      <c r="L247" s="5" t="s">
        <v>35</v>
      </c>
      <c r="M247" s="5" t="s">
        <v>1840</v>
      </c>
      <c r="N247" s="6">
        <v>51000</v>
      </c>
      <c r="O247" s="6">
        <v>2292624.4879999999</v>
      </c>
    </row>
    <row r="248" spans="1:15" x14ac:dyDescent="0.3">
      <c r="A248" s="3" t="str">
        <f>List!$I$7</f>
        <v>2019-20</v>
      </c>
      <c r="B248" s="3" t="s">
        <v>45</v>
      </c>
      <c r="C248" s="3">
        <v>2</v>
      </c>
      <c r="D248" s="3" t="s">
        <v>1818</v>
      </c>
      <c r="E248" s="3" t="s">
        <v>136</v>
      </c>
      <c r="F248" s="3">
        <v>19</v>
      </c>
      <c r="G248" s="3" t="s">
        <v>1053</v>
      </c>
      <c r="H248" s="3" t="s">
        <v>699</v>
      </c>
      <c r="I248" s="3" t="s">
        <v>54</v>
      </c>
      <c r="J248" s="3" t="s">
        <v>1805</v>
      </c>
      <c r="K248" s="3" t="s">
        <v>48</v>
      </c>
      <c r="L248" s="3" t="s">
        <v>49</v>
      </c>
      <c r="M248" s="3" t="s">
        <v>1840</v>
      </c>
      <c r="N248" s="4">
        <v>85500</v>
      </c>
      <c r="O248" s="4">
        <v>895285.77600000007</v>
      </c>
    </row>
    <row r="249" spans="1:15" x14ac:dyDescent="0.3">
      <c r="A249" s="5" t="str">
        <f>List!$I$7</f>
        <v>2019-20</v>
      </c>
      <c r="B249" s="5" t="s">
        <v>60</v>
      </c>
      <c r="C249" s="5">
        <v>6</v>
      </c>
      <c r="D249" s="5" t="s">
        <v>1819</v>
      </c>
      <c r="E249" s="5" t="s">
        <v>119</v>
      </c>
      <c r="F249" s="5">
        <v>70</v>
      </c>
      <c r="G249" s="5" t="s">
        <v>1055</v>
      </c>
      <c r="H249" s="5" t="s">
        <v>293</v>
      </c>
      <c r="I249" s="5" t="s">
        <v>63</v>
      </c>
      <c r="J249" s="5" t="s">
        <v>72</v>
      </c>
      <c r="K249" s="5" t="s">
        <v>21</v>
      </c>
      <c r="L249" s="5" t="s">
        <v>22</v>
      </c>
      <c r="M249" s="5" t="s">
        <v>1841</v>
      </c>
      <c r="N249" s="6">
        <v>39000</v>
      </c>
      <c r="O249" s="6">
        <v>567542.80439999991</v>
      </c>
    </row>
    <row r="250" spans="1:15" x14ac:dyDescent="0.3">
      <c r="A250" s="3" t="str">
        <f>List!$I$7</f>
        <v>2019-20</v>
      </c>
      <c r="B250" s="3" t="s">
        <v>60</v>
      </c>
      <c r="C250" s="3">
        <v>6</v>
      </c>
      <c r="D250" s="3" t="s">
        <v>1819</v>
      </c>
      <c r="E250" s="3" t="s">
        <v>128</v>
      </c>
      <c r="F250" s="3">
        <v>30</v>
      </c>
      <c r="G250" s="3" t="s">
        <v>1779</v>
      </c>
      <c r="H250" s="3" t="s">
        <v>549</v>
      </c>
      <c r="I250" s="3" t="s">
        <v>32</v>
      </c>
      <c r="J250" s="3" t="s">
        <v>33</v>
      </c>
      <c r="K250" s="3" t="s">
        <v>27</v>
      </c>
      <c r="L250" s="3" t="s">
        <v>28</v>
      </c>
      <c r="M250" s="3" t="s">
        <v>1841</v>
      </c>
      <c r="N250" s="4">
        <v>40500</v>
      </c>
      <c r="O250" s="4">
        <v>5204814.8130000001</v>
      </c>
    </row>
    <row r="251" spans="1:15" x14ac:dyDescent="0.3">
      <c r="A251" s="5" t="str">
        <f>List!$I$7</f>
        <v>2019-20</v>
      </c>
      <c r="B251" s="5" t="s">
        <v>76</v>
      </c>
      <c r="C251" s="5">
        <v>4</v>
      </c>
      <c r="D251" s="5" t="s">
        <v>1819</v>
      </c>
      <c r="E251" s="5" t="s">
        <v>191</v>
      </c>
      <c r="F251" s="5">
        <v>79</v>
      </c>
      <c r="G251" s="5" t="s">
        <v>215</v>
      </c>
      <c r="H251" s="5" t="s">
        <v>1287</v>
      </c>
      <c r="I251" s="5" t="s">
        <v>59</v>
      </c>
      <c r="J251" s="5" t="s">
        <v>86</v>
      </c>
      <c r="K251" s="5" t="s">
        <v>27</v>
      </c>
      <c r="L251" s="5" t="s">
        <v>28</v>
      </c>
      <c r="M251" s="5" t="s">
        <v>1839</v>
      </c>
      <c r="N251" s="6">
        <v>58500</v>
      </c>
      <c r="O251" s="6">
        <v>2983165.5110399998</v>
      </c>
    </row>
    <row r="252" spans="1:15" x14ac:dyDescent="0.3">
      <c r="A252" s="3" t="str">
        <f>List!$I$7</f>
        <v>2019-20</v>
      </c>
      <c r="B252" s="3" t="s">
        <v>76</v>
      </c>
      <c r="C252" s="3">
        <v>4</v>
      </c>
      <c r="D252" s="3" t="s">
        <v>1819</v>
      </c>
      <c r="E252" s="3" t="s">
        <v>119</v>
      </c>
      <c r="F252" s="3">
        <v>29</v>
      </c>
      <c r="G252" s="3" t="s">
        <v>1058</v>
      </c>
      <c r="H252" s="3" t="s">
        <v>385</v>
      </c>
      <c r="I252" s="3" t="s">
        <v>26</v>
      </c>
      <c r="J252" s="3" t="s">
        <v>72</v>
      </c>
      <c r="K252" s="3" t="s">
        <v>34</v>
      </c>
      <c r="L252" s="3" t="s">
        <v>35</v>
      </c>
      <c r="M252" s="3" t="s">
        <v>1841</v>
      </c>
      <c r="N252" s="4">
        <v>88500</v>
      </c>
      <c r="O252" s="4">
        <v>355730.91749999998</v>
      </c>
    </row>
    <row r="253" spans="1:15" x14ac:dyDescent="0.3">
      <c r="A253" s="5" t="str">
        <f>List!$I$7</f>
        <v>2019-20</v>
      </c>
      <c r="B253" s="5" t="s">
        <v>116</v>
      </c>
      <c r="C253" s="5">
        <v>1</v>
      </c>
      <c r="D253" s="5" t="s">
        <v>1818</v>
      </c>
      <c r="E253" s="5" t="s">
        <v>421</v>
      </c>
      <c r="F253" s="5">
        <v>37</v>
      </c>
      <c r="G253" s="5" t="s">
        <v>1059</v>
      </c>
      <c r="H253" s="5" t="s">
        <v>797</v>
      </c>
      <c r="I253" s="5" t="s">
        <v>80</v>
      </c>
      <c r="J253" s="5" t="s">
        <v>1806</v>
      </c>
      <c r="K253" s="5" t="s">
        <v>21</v>
      </c>
      <c r="L253" s="5" t="s">
        <v>22</v>
      </c>
      <c r="M253" s="5" t="s">
        <v>1841</v>
      </c>
      <c r="N253" s="6">
        <v>73500</v>
      </c>
      <c r="O253" s="6">
        <v>7652258.4600000018</v>
      </c>
    </row>
    <row r="254" spans="1:15" x14ac:dyDescent="0.3">
      <c r="A254" s="3" t="str">
        <f>List!$I$7</f>
        <v>2019-20</v>
      </c>
      <c r="B254" s="3" t="s">
        <v>45</v>
      </c>
      <c r="C254" s="3">
        <v>2</v>
      </c>
      <c r="D254" s="3" t="s">
        <v>1818</v>
      </c>
      <c r="E254" s="3" t="s">
        <v>222</v>
      </c>
      <c r="F254" s="3">
        <v>77</v>
      </c>
      <c r="G254" s="3" t="s">
        <v>630</v>
      </c>
      <c r="H254" s="3" t="s">
        <v>418</v>
      </c>
      <c r="I254" s="3" t="s">
        <v>32</v>
      </c>
      <c r="J254" s="3" t="s">
        <v>33</v>
      </c>
      <c r="K254" s="3" t="s">
        <v>27</v>
      </c>
      <c r="L254" s="3" t="s">
        <v>28</v>
      </c>
      <c r="M254" s="3" t="s">
        <v>1841</v>
      </c>
      <c r="N254" s="4">
        <v>33000</v>
      </c>
      <c r="O254" s="4">
        <v>240112.78720000002</v>
      </c>
    </row>
    <row r="255" spans="1:15" x14ac:dyDescent="0.3">
      <c r="A255" s="5" t="str">
        <f>List!$I$7</f>
        <v>2019-20</v>
      </c>
      <c r="B255" s="5" t="s">
        <v>16</v>
      </c>
      <c r="C255" s="5">
        <v>10</v>
      </c>
      <c r="D255" s="5" t="s">
        <v>1817</v>
      </c>
      <c r="E255" s="5" t="s">
        <v>180</v>
      </c>
      <c r="F255" s="5">
        <v>77</v>
      </c>
      <c r="G255" s="5" t="s">
        <v>507</v>
      </c>
      <c r="H255" s="5" t="s">
        <v>1301</v>
      </c>
      <c r="I255" s="5" t="s">
        <v>54</v>
      </c>
      <c r="J255" s="5" t="s">
        <v>33</v>
      </c>
      <c r="K255" s="5" t="s">
        <v>27</v>
      </c>
      <c r="L255" s="5" t="s">
        <v>28</v>
      </c>
      <c r="M255" s="5" t="s">
        <v>1840</v>
      </c>
      <c r="N255" s="6">
        <v>46500</v>
      </c>
      <c r="O255" s="6">
        <v>277801.51519999997</v>
      </c>
    </row>
    <row r="256" spans="1:15" x14ac:dyDescent="0.3">
      <c r="A256" s="3" t="str">
        <f>List!$I$7</f>
        <v>2019-20</v>
      </c>
      <c r="B256" s="3" t="s">
        <v>141</v>
      </c>
      <c r="C256" s="3">
        <v>5</v>
      </c>
      <c r="D256" s="3" t="s">
        <v>1819</v>
      </c>
      <c r="E256" s="3" t="s">
        <v>250</v>
      </c>
      <c r="F256" s="3">
        <v>19</v>
      </c>
      <c r="G256" s="3" t="s">
        <v>1532</v>
      </c>
      <c r="H256" s="3" t="s">
        <v>1000</v>
      </c>
      <c r="I256" s="3" t="s">
        <v>63</v>
      </c>
      <c r="J256" s="3" t="s">
        <v>72</v>
      </c>
      <c r="K256" s="3" t="s">
        <v>48</v>
      </c>
      <c r="L256" s="3" t="s">
        <v>49</v>
      </c>
      <c r="M256" s="3" t="s">
        <v>1841</v>
      </c>
      <c r="N256" s="4">
        <v>91500</v>
      </c>
      <c r="O256" s="4">
        <v>716865.53399999999</v>
      </c>
    </row>
    <row r="257" spans="1:15" x14ac:dyDescent="0.3">
      <c r="A257" s="5" t="str">
        <f>List!$I$7</f>
        <v>2019-20</v>
      </c>
      <c r="B257" s="5" t="s">
        <v>50</v>
      </c>
      <c r="C257" s="5">
        <v>11</v>
      </c>
      <c r="D257" s="5" t="s">
        <v>1817</v>
      </c>
      <c r="E257" s="5" t="s">
        <v>597</v>
      </c>
      <c r="F257" s="5">
        <v>20</v>
      </c>
      <c r="G257" s="5" t="s">
        <v>1188</v>
      </c>
      <c r="H257" s="5" t="s">
        <v>1266</v>
      </c>
      <c r="I257" s="5" t="s">
        <v>54</v>
      </c>
      <c r="J257" s="5" t="s">
        <v>1806</v>
      </c>
      <c r="K257" s="5" t="s">
        <v>27</v>
      </c>
      <c r="L257" s="5" t="s">
        <v>28</v>
      </c>
      <c r="M257" s="5" t="s">
        <v>1840</v>
      </c>
      <c r="N257" s="6">
        <v>52500</v>
      </c>
      <c r="O257" s="6">
        <v>449183.50400000007</v>
      </c>
    </row>
    <row r="258" spans="1:15" x14ac:dyDescent="0.3">
      <c r="A258" s="3" t="str">
        <f>List!$I$7</f>
        <v>2019-20</v>
      </c>
      <c r="B258" s="3" t="s">
        <v>83</v>
      </c>
      <c r="C258" s="3">
        <v>3</v>
      </c>
      <c r="D258" s="3" t="s">
        <v>1818</v>
      </c>
      <c r="E258" s="3" t="s">
        <v>131</v>
      </c>
      <c r="F258" s="3">
        <v>62</v>
      </c>
      <c r="G258" s="3" t="s">
        <v>1693</v>
      </c>
      <c r="H258" s="3" t="s">
        <v>841</v>
      </c>
      <c r="I258" s="3" t="s">
        <v>80</v>
      </c>
      <c r="J258" s="3" t="s">
        <v>1806</v>
      </c>
      <c r="K258" s="3" t="s">
        <v>34</v>
      </c>
      <c r="L258" s="3" t="s">
        <v>35</v>
      </c>
      <c r="M258" s="3" t="s">
        <v>1839</v>
      </c>
      <c r="N258" s="4">
        <v>100500</v>
      </c>
      <c r="O258" s="4">
        <v>1257537.2039999999</v>
      </c>
    </row>
    <row r="259" spans="1:15" x14ac:dyDescent="0.3">
      <c r="A259" s="5" t="str">
        <f>List!$I$7</f>
        <v>2019-20</v>
      </c>
      <c r="B259" s="5" t="s">
        <v>36</v>
      </c>
      <c r="C259" s="5">
        <v>8</v>
      </c>
      <c r="D259" s="5" t="s">
        <v>1816</v>
      </c>
      <c r="E259" s="5" t="s">
        <v>421</v>
      </c>
      <c r="F259" s="5">
        <v>82</v>
      </c>
      <c r="G259" s="5" t="s">
        <v>1064</v>
      </c>
      <c r="H259" s="5" t="s">
        <v>505</v>
      </c>
      <c r="I259" s="5" t="s">
        <v>40</v>
      </c>
      <c r="J259" s="5" t="s">
        <v>1805</v>
      </c>
      <c r="K259" s="5" t="s">
        <v>34</v>
      </c>
      <c r="L259" s="5" t="s">
        <v>35</v>
      </c>
      <c r="M259" s="5" t="s">
        <v>1840</v>
      </c>
      <c r="N259" s="6">
        <v>70500</v>
      </c>
      <c r="O259" s="6">
        <v>1178928.7488000002</v>
      </c>
    </row>
    <row r="260" spans="1:15" x14ac:dyDescent="0.3">
      <c r="A260" s="3" t="str">
        <f>List!$I$7</f>
        <v>2019-20</v>
      </c>
      <c r="B260" s="3" t="s">
        <v>101</v>
      </c>
      <c r="C260" s="3">
        <v>9</v>
      </c>
      <c r="D260" s="3" t="s">
        <v>1816</v>
      </c>
      <c r="E260" s="3" t="s">
        <v>56</v>
      </c>
      <c r="F260" s="3">
        <v>64</v>
      </c>
      <c r="G260" s="3" t="s">
        <v>308</v>
      </c>
      <c r="H260" s="3" t="s">
        <v>111</v>
      </c>
      <c r="I260" s="3" t="s">
        <v>63</v>
      </c>
      <c r="J260" s="3" t="s">
        <v>1805</v>
      </c>
      <c r="K260" s="3" t="s">
        <v>48</v>
      </c>
      <c r="L260" s="3" t="s">
        <v>49</v>
      </c>
      <c r="M260" s="3" t="s">
        <v>1841</v>
      </c>
      <c r="N260" s="4">
        <v>82500</v>
      </c>
      <c r="O260" s="4">
        <v>3958076.0120000001</v>
      </c>
    </row>
    <row r="261" spans="1:15" x14ac:dyDescent="0.3">
      <c r="A261" s="5" t="str">
        <f>List!$I$7</f>
        <v>2019-20</v>
      </c>
      <c r="B261" s="5" t="s">
        <v>50</v>
      </c>
      <c r="C261" s="5">
        <v>11</v>
      </c>
      <c r="D261" s="5" t="s">
        <v>1817</v>
      </c>
      <c r="E261" s="5" t="s">
        <v>89</v>
      </c>
      <c r="F261" s="5">
        <v>55</v>
      </c>
      <c r="G261" s="5" t="s">
        <v>1362</v>
      </c>
      <c r="H261" s="5" t="s">
        <v>452</v>
      </c>
      <c r="I261" s="5" t="s">
        <v>54</v>
      </c>
      <c r="J261" s="5" t="s">
        <v>86</v>
      </c>
      <c r="K261" s="5" t="s">
        <v>48</v>
      </c>
      <c r="L261" s="5" t="s">
        <v>55</v>
      </c>
      <c r="M261" s="5" t="s">
        <v>1840</v>
      </c>
      <c r="N261" s="6">
        <v>12000</v>
      </c>
      <c r="O261" s="6">
        <v>226369.63359999997</v>
      </c>
    </row>
    <row r="262" spans="1:15" x14ac:dyDescent="0.3">
      <c r="A262" s="3" t="str">
        <f>List!$I$7</f>
        <v>2019-20</v>
      </c>
      <c r="B262" s="3" t="s">
        <v>16</v>
      </c>
      <c r="C262" s="3">
        <v>10</v>
      </c>
      <c r="D262" s="3" t="s">
        <v>1817</v>
      </c>
      <c r="E262" s="3" t="s">
        <v>238</v>
      </c>
      <c r="F262" s="3">
        <v>63</v>
      </c>
      <c r="G262" s="3" t="s">
        <v>580</v>
      </c>
      <c r="H262" s="3" t="s">
        <v>187</v>
      </c>
      <c r="I262" s="3" t="s">
        <v>59</v>
      </c>
      <c r="J262" s="3" t="s">
        <v>1805</v>
      </c>
      <c r="K262" s="3" t="s">
        <v>21</v>
      </c>
      <c r="L262" s="3" t="s">
        <v>22</v>
      </c>
      <c r="M262" s="3" t="s">
        <v>1840</v>
      </c>
      <c r="N262" s="4">
        <v>25500</v>
      </c>
      <c r="O262" s="4">
        <v>190998.80799999999</v>
      </c>
    </row>
    <row r="263" spans="1:15" x14ac:dyDescent="0.3">
      <c r="A263" s="5" t="str">
        <f>List!$I$7</f>
        <v>2019-20</v>
      </c>
      <c r="B263" s="5" t="s">
        <v>141</v>
      </c>
      <c r="C263" s="5">
        <v>5</v>
      </c>
      <c r="D263" s="5" t="s">
        <v>1819</v>
      </c>
      <c r="E263" s="5" t="s">
        <v>286</v>
      </c>
      <c r="F263" s="5">
        <v>73</v>
      </c>
      <c r="G263" s="5" t="s">
        <v>835</v>
      </c>
      <c r="H263" s="5" t="s">
        <v>312</v>
      </c>
      <c r="I263" s="5" t="s">
        <v>26</v>
      </c>
      <c r="J263" s="5" t="s">
        <v>86</v>
      </c>
      <c r="K263" s="5" t="s">
        <v>48</v>
      </c>
      <c r="L263" s="5" t="s">
        <v>49</v>
      </c>
      <c r="M263" s="5" t="s">
        <v>1841</v>
      </c>
      <c r="N263" s="6">
        <v>61500</v>
      </c>
      <c r="O263" s="6">
        <v>487563.30719999998</v>
      </c>
    </row>
    <row r="264" spans="1:15" x14ac:dyDescent="0.3">
      <c r="A264" s="3" t="str">
        <f>List!$I$7</f>
        <v>2019-20</v>
      </c>
      <c r="B264" s="3" t="s">
        <v>60</v>
      </c>
      <c r="C264" s="3">
        <v>6</v>
      </c>
      <c r="D264" s="3" t="s">
        <v>1819</v>
      </c>
      <c r="E264" s="3" t="s">
        <v>463</v>
      </c>
      <c r="F264" s="3">
        <v>65</v>
      </c>
      <c r="G264" s="3" t="s">
        <v>1714</v>
      </c>
      <c r="H264" s="3" t="s">
        <v>1111</v>
      </c>
      <c r="I264" s="3" t="s">
        <v>26</v>
      </c>
      <c r="J264" s="3" t="s">
        <v>1805</v>
      </c>
      <c r="K264" s="3" t="s">
        <v>21</v>
      </c>
      <c r="L264" s="3" t="s">
        <v>22</v>
      </c>
      <c r="M264" s="3" t="s">
        <v>1839</v>
      </c>
      <c r="N264" s="4">
        <v>40500</v>
      </c>
      <c r="O264" s="4">
        <v>346686.91200000001</v>
      </c>
    </row>
    <row r="265" spans="1:15" x14ac:dyDescent="0.3">
      <c r="A265" s="5" t="str">
        <f>List!$I$7</f>
        <v>2019-20</v>
      </c>
      <c r="B265" s="5" t="s">
        <v>50</v>
      </c>
      <c r="C265" s="5">
        <v>11</v>
      </c>
      <c r="D265" s="5" t="s">
        <v>1817</v>
      </c>
      <c r="E265" s="5" t="s">
        <v>41</v>
      </c>
      <c r="F265" s="5">
        <v>24</v>
      </c>
      <c r="G265" s="5" t="s">
        <v>1066</v>
      </c>
      <c r="H265" s="5" t="s">
        <v>599</v>
      </c>
      <c r="I265" s="5" t="s">
        <v>59</v>
      </c>
      <c r="J265" s="5" t="s">
        <v>33</v>
      </c>
      <c r="K265" s="5" t="s">
        <v>48</v>
      </c>
      <c r="L265" s="5" t="s">
        <v>49</v>
      </c>
      <c r="M265" s="5" t="s">
        <v>1841</v>
      </c>
      <c r="N265" s="6">
        <v>85500</v>
      </c>
      <c r="O265" s="6">
        <v>1744935.2315999998</v>
      </c>
    </row>
    <row r="266" spans="1:15" x14ac:dyDescent="0.3">
      <c r="A266" s="3" t="str">
        <f>List!$I$7</f>
        <v>2019-20</v>
      </c>
      <c r="B266" s="3" t="s">
        <v>45</v>
      </c>
      <c r="C266" s="3">
        <v>2</v>
      </c>
      <c r="D266" s="3" t="s">
        <v>1818</v>
      </c>
      <c r="E266" s="3" t="s">
        <v>96</v>
      </c>
      <c r="F266" s="3">
        <v>67</v>
      </c>
      <c r="G266" s="3" t="s">
        <v>275</v>
      </c>
      <c r="H266" s="3" t="s">
        <v>434</v>
      </c>
      <c r="I266" s="3" t="s">
        <v>54</v>
      </c>
      <c r="J266" s="3" t="s">
        <v>86</v>
      </c>
      <c r="K266" s="3" t="s">
        <v>27</v>
      </c>
      <c r="L266" s="3" t="s">
        <v>35</v>
      </c>
      <c r="M266" s="3" t="s">
        <v>1840</v>
      </c>
      <c r="N266" s="4">
        <v>64500</v>
      </c>
      <c r="O266" s="4">
        <v>298145.55078000005</v>
      </c>
    </row>
    <row r="267" spans="1:15" x14ac:dyDescent="0.3">
      <c r="A267" s="5" t="str">
        <f>List!$I$7</f>
        <v>2019-20</v>
      </c>
      <c r="B267" s="5" t="s">
        <v>125</v>
      </c>
      <c r="C267" s="5">
        <v>7</v>
      </c>
      <c r="D267" s="5" t="s">
        <v>1816</v>
      </c>
      <c r="E267" s="5" t="s">
        <v>126</v>
      </c>
      <c r="F267" s="5">
        <v>76</v>
      </c>
      <c r="G267" s="5" t="s">
        <v>768</v>
      </c>
      <c r="H267" s="5" t="s">
        <v>915</v>
      </c>
      <c r="I267" s="5" t="s">
        <v>32</v>
      </c>
      <c r="J267" s="5" t="s">
        <v>1805</v>
      </c>
      <c r="K267" s="5" t="s">
        <v>48</v>
      </c>
      <c r="L267" s="5" t="s">
        <v>49</v>
      </c>
      <c r="M267" s="5" t="s">
        <v>1839</v>
      </c>
      <c r="N267" s="6">
        <v>79500</v>
      </c>
      <c r="O267" s="6">
        <v>250727.68511999998</v>
      </c>
    </row>
    <row r="268" spans="1:15" x14ac:dyDescent="0.3">
      <c r="A268" s="3" t="str">
        <f>List!$I$7</f>
        <v>2019-20</v>
      </c>
      <c r="B268" s="3" t="s">
        <v>16</v>
      </c>
      <c r="C268" s="3">
        <v>10</v>
      </c>
      <c r="D268" s="3" t="s">
        <v>1817</v>
      </c>
      <c r="E268" s="3" t="s">
        <v>277</v>
      </c>
      <c r="F268" s="3">
        <v>72</v>
      </c>
      <c r="G268" s="3" t="s">
        <v>1235</v>
      </c>
      <c r="H268" s="3" t="s">
        <v>122</v>
      </c>
      <c r="I268" s="3" t="s">
        <v>54</v>
      </c>
      <c r="J268" s="3" t="s">
        <v>72</v>
      </c>
      <c r="K268" s="3" t="s">
        <v>34</v>
      </c>
      <c r="L268" s="3" t="s">
        <v>35</v>
      </c>
      <c r="M268" s="3" t="s">
        <v>1839</v>
      </c>
      <c r="N268" s="4">
        <v>45000</v>
      </c>
      <c r="O268" s="4">
        <v>252852.93</v>
      </c>
    </row>
    <row r="269" spans="1:15" x14ac:dyDescent="0.3">
      <c r="A269" s="5" t="str">
        <f>List!$I$7</f>
        <v>2019-20</v>
      </c>
      <c r="B269" s="5" t="s">
        <v>76</v>
      </c>
      <c r="C269" s="5">
        <v>4</v>
      </c>
      <c r="D269" s="5" t="s">
        <v>1819</v>
      </c>
      <c r="E269" s="5" t="s">
        <v>180</v>
      </c>
      <c r="F269" s="5">
        <v>19</v>
      </c>
      <c r="G269" s="5" t="s">
        <v>662</v>
      </c>
      <c r="H269" s="5" t="s">
        <v>1576</v>
      </c>
      <c r="I269" s="5" t="s">
        <v>59</v>
      </c>
      <c r="J269" s="5" t="s">
        <v>1805</v>
      </c>
      <c r="K269" s="5" t="s">
        <v>48</v>
      </c>
      <c r="L269" s="5" t="s">
        <v>49</v>
      </c>
      <c r="M269" s="5" t="s">
        <v>1841</v>
      </c>
      <c r="N269" s="6">
        <v>51000</v>
      </c>
      <c r="O269" s="6">
        <v>12877389.676800003</v>
      </c>
    </row>
    <row r="270" spans="1:15" x14ac:dyDescent="0.3">
      <c r="A270" s="3" t="str">
        <f>List!$I$7</f>
        <v>2019-20</v>
      </c>
      <c r="B270" s="3" t="s">
        <v>125</v>
      </c>
      <c r="C270" s="3">
        <v>7</v>
      </c>
      <c r="D270" s="3" t="s">
        <v>1816</v>
      </c>
      <c r="E270" s="3" t="s">
        <v>335</v>
      </c>
      <c r="F270" s="3">
        <v>11</v>
      </c>
      <c r="G270" s="3" t="s">
        <v>1069</v>
      </c>
      <c r="H270" s="3" t="s">
        <v>293</v>
      </c>
      <c r="I270" s="3" t="s">
        <v>63</v>
      </c>
      <c r="J270" s="3" t="s">
        <v>72</v>
      </c>
      <c r="K270" s="3" t="s">
        <v>21</v>
      </c>
      <c r="L270" s="3" t="s">
        <v>22</v>
      </c>
      <c r="M270" s="3" t="s">
        <v>1840</v>
      </c>
      <c r="N270" s="4">
        <v>85500</v>
      </c>
      <c r="O270" s="4">
        <v>6938296.4772000005</v>
      </c>
    </row>
    <row r="271" spans="1:15" x14ac:dyDescent="0.3">
      <c r="A271" s="5" t="str">
        <f>List!$I$7</f>
        <v>2019-20</v>
      </c>
      <c r="B271" s="5" t="s">
        <v>45</v>
      </c>
      <c r="C271" s="5">
        <v>2</v>
      </c>
      <c r="D271" s="5" t="s">
        <v>1818</v>
      </c>
      <c r="E271" s="5" t="s">
        <v>41</v>
      </c>
      <c r="F271" s="5">
        <v>12</v>
      </c>
      <c r="G271" s="5" t="s">
        <v>1070</v>
      </c>
      <c r="H271" s="5" t="s">
        <v>1020</v>
      </c>
      <c r="I271" s="5" t="s">
        <v>59</v>
      </c>
      <c r="J271" s="5" t="s">
        <v>86</v>
      </c>
      <c r="K271" s="5" t="s">
        <v>48</v>
      </c>
      <c r="L271" s="5" t="s">
        <v>55</v>
      </c>
      <c r="M271" s="5" t="s">
        <v>1841</v>
      </c>
      <c r="N271" s="6">
        <v>66000</v>
      </c>
      <c r="O271" s="6">
        <v>289606.82079999999</v>
      </c>
    </row>
    <row r="272" spans="1:15" x14ac:dyDescent="0.3">
      <c r="A272" s="3" t="str">
        <f>List!$I$7</f>
        <v>2019-20</v>
      </c>
      <c r="B272" s="3" t="s">
        <v>50</v>
      </c>
      <c r="C272" s="3">
        <v>11</v>
      </c>
      <c r="D272" s="3" t="s">
        <v>1817</v>
      </c>
      <c r="E272" s="3" t="s">
        <v>209</v>
      </c>
      <c r="F272" s="3">
        <v>48</v>
      </c>
      <c r="G272" s="3" t="s">
        <v>415</v>
      </c>
      <c r="H272" s="3" t="s">
        <v>926</v>
      </c>
      <c r="I272" s="3" t="s">
        <v>26</v>
      </c>
      <c r="J272" s="3" t="s">
        <v>86</v>
      </c>
      <c r="K272" s="3" t="s">
        <v>21</v>
      </c>
      <c r="L272" s="3" t="s">
        <v>22</v>
      </c>
      <c r="M272" s="3" t="s">
        <v>1840</v>
      </c>
      <c r="N272" s="4">
        <v>64500</v>
      </c>
      <c r="O272" s="4">
        <v>27072719.118720006</v>
      </c>
    </row>
    <row r="273" spans="1:15" x14ac:dyDescent="0.3">
      <c r="A273" s="5" t="str">
        <f>List!$I$7</f>
        <v>2019-20</v>
      </c>
      <c r="B273" s="5" t="s">
        <v>36</v>
      </c>
      <c r="C273" s="5">
        <v>8</v>
      </c>
      <c r="D273" s="5" t="s">
        <v>1816</v>
      </c>
      <c r="E273" s="5" t="s">
        <v>154</v>
      </c>
      <c r="F273" s="5">
        <v>37</v>
      </c>
      <c r="G273" s="5" t="s">
        <v>1071</v>
      </c>
      <c r="H273" s="5" t="s">
        <v>1307</v>
      </c>
      <c r="I273" s="5" t="s">
        <v>63</v>
      </c>
      <c r="J273" s="5" t="s">
        <v>44</v>
      </c>
      <c r="K273" s="5" t="s">
        <v>21</v>
      </c>
      <c r="L273" s="5" t="s">
        <v>22</v>
      </c>
      <c r="M273" s="5" t="s">
        <v>1840</v>
      </c>
      <c r="N273" s="6">
        <v>54000</v>
      </c>
      <c r="O273" s="6">
        <v>2362804.6463999995</v>
      </c>
    </row>
    <row r="274" spans="1:15" x14ac:dyDescent="0.3">
      <c r="A274" s="3" t="str">
        <f>List!$I$7</f>
        <v>2019-20</v>
      </c>
      <c r="B274" s="3" t="s">
        <v>116</v>
      </c>
      <c r="C274" s="3">
        <v>1</v>
      </c>
      <c r="D274" s="3" t="s">
        <v>1818</v>
      </c>
      <c r="E274" s="3" t="s">
        <v>51</v>
      </c>
      <c r="F274" s="3">
        <v>57</v>
      </c>
      <c r="G274" s="3" t="s">
        <v>1072</v>
      </c>
      <c r="H274" s="3" t="s">
        <v>1236</v>
      </c>
      <c r="I274" s="3" t="s">
        <v>59</v>
      </c>
      <c r="J274" s="3" t="s">
        <v>1805</v>
      </c>
      <c r="K274" s="3" t="s">
        <v>34</v>
      </c>
      <c r="L274" s="3" t="s">
        <v>35</v>
      </c>
      <c r="M274" s="3" t="s">
        <v>1840</v>
      </c>
      <c r="N274" s="4">
        <v>72000</v>
      </c>
      <c r="O274" s="4">
        <v>11321501.716800001</v>
      </c>
    </row>
    <row r="275" spans="1:15" x14ac:dyDescent="0.3">
      <c r="A275" s="5" t="str">
        <f>List!$I$7</f>
        <v>2019-20</v>
      </c>
      <c r="B275" s="5" t="s">
        <v>60</v>
      </c>
      <c r="C275" s="5">
        <v>6</v>
      </c>
      <c r="D275" s="5" t="s">
        <v>1819</v>
      </c>
      <c r="E275" s="5" t="s">
        <v>238</v>
      </c>
      <c r="F275" s="5">
        <v>37</v>
      </c>
      <c r="G275" s="5" t="s">
        <v>1008</v>
      </c>
      <c r="H275" s="5" t="s">
        <v>648</v>
      </c>
      <c r="I275" s="5" t="s">
        <v>26</v>
      </c>
      <c r="J275" s="5" t="s">
        <v>86</v>
      </c>
      <c r="K275" s="5" t="s">
        <v>21</v>
      </c>
      <c r="L275" s="5" t="s">
        <v>22</v>
      </c>
      <c r="M275" s="5" t="s">
        <v>1840</v>
      </c>
      <c r="N275" s="6">
        <v>40500</v>
      </c>
      <c r="O275" s="6">
        <v>322279.68959999998</v>
      </c>
    </row>
    <row r="276" spans="1:15" x14ac:dyDescent="0.3">
      <c r="A276" s="3" t="str">
        <f>List!$I$7</f>
        <v>2019-20</v>
      </c>
      <c r="B276" s="3" t="s">
        <v>101</v>
      </c>
      <c r="C276" s="3">
        <v>9</v>
      </c>
      <c r="D276" s="3" t="s">
        <v>1816</v>
      </c>
      <c r="E276" s="3" t="s">
        <v>359</v>
      </c>
      <c r="F276" s="3">
        <v>74</v>
      </c>
      <c r="G276" s="3" t="s">
        <v>617</v>
      </c>
      <c r="H276" s="3" t="s">
        <v>1315</v>
      </c>
      <c r="I276" s="3" t="s">
        <v>26</v>
      </c>
      <c r="J276" s="3" t="s">
        <v>44</v>
      </c>
      <c r="K276" s="3" t="s">
        <v>27</v>
      </c>
      <c r="L276" s="3" t="s">
        <v>28</v>
      </c>
      <c r="M276" s="3" t="s">
        <v>1841</v>
      </c>
      <c r="N276" s="4">
        <v>78000</v>
      </c>
      <c r="O276" s="4">
        <v>1910169.5175000001</v>
      </c>
    </row>
    <row r="277" spans="1:15" x14ac:dyDescent="0.3">
      <c r="A277" s="5" t="str">
        <f>List!$I$7</f>
        <v>2019-20</v>
      </c>
      <c r="B277" s="5" t="s">
        <v>16</v>
      </c>
      <c r="C277" s="5">
        <v>10</v>
      </c>
      <c r="D277" s="5" t="s">
        <v>1817</v>
      </c>
      <c r="E277" s="5" t="s">
        <v>226</v>
      </c>
      <c r="F277" s="5">
        <v>28</v>
      </c>
      <c r="G277" s="5" t="s">
        <v>432</v>
      </c>
      <c r="H277" s="5" t="s">
        <v>1396</v>
      </c>
      <c r="I277" s="5" t="s">
        <v>26</v>
      </c>
      <c r="J277" s="5" t="s">
        <v>1805</v>
      </c>
      <c r="K277" s="5" t="s">
        <v>48</v>
      </c>
      <c r="L277" s="5" t="s">
        <v>49</v>
      </c>
      <c r="M277" s="5" t="s">
        <v>1841</v>
      </c>
      <c r="N277" s="6">
        <v>49500</v>
      </c>
      <c r="O277" s="6">
        <v>9477319.1436000001</v>
      </c>
    </row>
    <row r="278" spans="1:15" x14ac:dyDescent="0.3">
      <c r="A278" s="3" t="str">
        <f>List!$I$7</f>
        <v>2019-20</v>
      </c>
      <c r="B278" s="3" t="s">
        <v>36</v>
      </c>
      <c r="C278" s="3">
        <v>8</v>
      </c>
      <c r="D278" s="3" t="s">
        <v>1816</v>
      </c>
      <c r="E278" s="3" t="s">
        <v>274</v>
      </c>
      <c r="F278" s="3">
        <v>51</v>
      </c>
      <c r="G278" s="3" t="s">
        <v>196</v>
      </c>
      <c r="H278" s="3" t="s">
        <v>285</v>
      </c>
      <c r="I278" s="3" t="s">
        <v>54</v>
      </c>
      <c r="J278" s="3" t="s">
        <v>86</v>
      </c>
      <c r="K278" s="3" t="s">
        <v>21</v>
      </c>
      <c r="L278" s="3" t="s">
        <v>22</v>
      </c>
      <c r="M278" s="3" t="s">
        <v>1841</v>
      </c>
      <c r="N278" s="4">
        <v>27000</v>
      </c>
      <c r="O278" s="4">
        <v>193002.57504000003</v>
      </c>
    </row>
    <row r="279" spans="1:15" x14ac:dyDescent="0.3">
      <c r="A279" s="5" t="str">
        <f>List!$I$7</f>
        <v>2019-20</v>
      </c>
      <c r="B279" s="5" t="s">
        <v>36</v>
      </c>
      <c r="C279" s="5">
        <v>8</v>
      </c>
      <c r="D279" s="5" t="s">
        <v>1816</v>
      </c>
      <c r="E279" s="5" t="s">
        <v>188</v>
      </c>
      <c r="F279" s="5">
        <v>11</v>
      </c>
      <c r="G279" s="5" t="s">
        <v>1041</v>
      </c>
      <c r="H279" s="5" t="s">
        <v>1109</v>
      </c>
      <c r="I279" s="5" t="s">
        <v>40</v>
      </c>
      <c r="J279" s="5" t="s">
        <v>72</v>
      </c>
      <c r="K279" s="5" t="s">
        <v>21</v>
      </c>
      <c r="L279" s="5" t="s">
        <v>22</v>
      </c>
      <c r="M279" s="5" t="s">
        <v>1839</v>
      </c>
      <c r="N279" s="6">
        <v>48000</v>
      </c>
      <c r="O279" s="6">
        <v>6364017.3696000008</v>
      </c>
    </row>
    <row r="280" spans="1:15" x14ac:dyDescent="0.3">
      <c r="A280" s="3" t="str">
        <f>List!$I$7</f>
        <v>2019-20</v>
      </c>
      <c r="B280" s="3" t="s">
        <v>45</v>
      </c>
      <c r="C280" s="3">
        <v>2</v>
      </c>
      <c r="D280" s="3" t="s">
        <v>1818</v>
      </c>
      <c r="E280" s="3" t="s">
        <v>286</v>
      </c>
      <c r="F280" s="3">
        <v>66</v>
      </c>
      <c r="G280" s="3" t="s">
        <v>662</v>
      </c>
      <c r="H280" s="3" t="s">
        <v>204</v>
      </c>
      <c r="I280" s="3" t="s">
        <v>59</v>
      </c>
      <c r="J280" s="3" t="s">
        <v>86</v>
      </c>
      <c r="K280" s="3" t="s">
        <v>21</v>
      </c>
      <c r="L280" s="3" t="s">
        <v>22</v>
      </c>
      <c r="M280" s="3" t="s">
        <v>1841</v>
      </c>
      <c r="N280" s="4">
        <v>28500</v>
      </c>
      <c r="O280" s="4">
        <v>7995764.8320000004</v>
      </c>
    </row>
    <row r="281" spans="1:15" x14ac:dyDescent="0.3">
      <c r="A281" s="5" t="str">
        <f>List!$I$7</f>
        <v>2019-20</v>
      </c>
      <c r="B281" s="5" t="s">
        <v>125</v>
      </c>
      <c r="C281" s="5">
        <v>7</v>
      </c>
      <c r="D281" s="5" t="s">
        <v>1816</v>
      </c>
      <c r="E281" s="5" t="s">
        <v>67</v>
      </c>
      <c r="F281" s="5">
        <v>17</v>
      </c>
      <c r="G281" s="5" t="s">
        <v>1319</v>
      </c>
      <c r="H281" s="5" t="s">
        <v>108</v>
      </c>
      <c r="I281" s="5" t="s">
        <v>32</v>
      </c>
      <c r="J281" s="5" t="s">
        <v>44</v>
      </c>
      <c r="K281" s="5" t="s">
        <v>27</v>
      </c>
      <c r="L281" s="5" t="s">
        <v>28</v>
      </c>
      <c r="M281" s="5" t="s">
        <v>1840</v>
      </c>
      <c r="N281" s="6">
        <v>37500</v>
      </c>
      <c r="O281" s="6">
        <v>154501.77600000001</v>
      </c>
    </row>
    <row r="282" spans="1:15" x14ac:dyDescent="0.3">
      <c r="A282" s="3" t="str">
        <f>List!$I$7</f>
        <v>2019-20</v>
      </c>
      <c r="B282" s="3" t="s">
        <v>36</v>
      </c>
      <c r="C282" s="3">
        <v>8</v>
      </c>
      <c r="D282" s="3" t="s">
        <v>1816</v>
      </c>
      <c r="E282" s="3" t="s">
        <v>202</v>
      </c>
      <c r="F282" s="3">
        <v>39</v>
      </c>
      <c r="G282" s="3" t="s">
        <v>1495</v>
      </c>
      <c r="H282" s="3" t="s">
        <v>572</v>
      </c>
      <c r="I282" s="3" t="s">
        <v>63</v>
      </c>
      <c r="J282" s="3" t="s">
        <v>44</v>
      </c>
      <c r="K282" s="3" t="s">
        <v>48</v>
      </c>
      <c r="L282" s="3" t="s">
        <v>55</v>
      </c>
      <c r="M282" s="3" t="s">
        <v>1839</v>
      </c>
      <c r="N282" s="4">
        <v>42000</v>
      </c>
      <c r="O282" s="4">
        <v>182950.0288</v>
      </c>
    </row>
    <row r="283" spans="1:15" x14ac:dyDescent="0.3">
      <c r="A283" s="5" t="str">
        <f>List!$I$7</f>
        <v>2019-20</v>
      </c>
      <c r="B283" s="5" t="s">
        <v>45</v>
      </c>
      <c r="C283" s="5">
        <v>2</v>
      </c>
      <c r="D283" s="5" t="s">
        <v>1818</v>
      </c>
      <c r="E283" s="5" t="s">
        <v>131</v>
      </c>
      <c r="F283" s="5">
        <v>81</v>
      </c>
      <c r="G283" s="5" t="s">
        <v>1079</v>
      </c>
      <c r="H283" s="5" t="s">
        <v>1565</v>
      </c>
      <c r="I283" s="5" t="s">
        <v>59</v>
      </c>
      <c r="J283" s="5" t="s">
        <v>1806</v>
      </c>
      <c r="K283" s="5" t="s">
        <v>48</v>
      </c>
      <c r="L283" s="5" t="s">
        <v>49</v>
      </c>
      <c r="M283" s="5" t="s">
        <v>1841</v>
      </c>
      <c r="N283" s="6">
        <v>1500</v>
      </c>
      <c r="O283" s="6">
        <v>6434871.6146000009</v>
      </c>
    </row>
    <row r="284" spans="1:15" x14ac:dyDescent="0.3">
      <c r="A284" s="3" t="str">
        <f>List!$I$7</f>
        <v>2019-20</v>
      </c>
      <c r="B284" s="3" t="s">
        <v>16</v>
      </c>
      <c r="C284" s="3">
        <v>10</v>
      </c>
      <c r="D284" s="3" t="s">
        <v>1817</v>
      </c>
      <c r="E284" s="3" t="s">
        <v>264</v>
      </c>
      <c r="F284" s="3">
        <v>42</v>
      </c>
      <c r="G284" s="3" t="s">
        <v>200</v>
      </c>
      <c r="H284" s="3" t="s">
        <v>736</v>
      </c>
      <c r="I284" s="3" t="s">
        <v>26</v>
      </c>
      <c r="J284" s="3" t="s">
        <v>1805</v>
      </c>
      <c r="K284" s="3" t="s">
        <v>21</v>
      </c>
      <c r="L284" s="3" t="s">
        <v>22</v>
      </c>
      <c r="M284" s="3" t="s">
        <v>1840</v>
      </c>
      <c r="N284" s="4">
        <v>72000</v>
      </c>
      <c r="O284" s="4">
        <v>2159224.3200000003</v>
      </c>
    </row>
    <row r="285" spans="1:15" x14ac:dyDescent="0.3">
      <c r="A285" s="5" t="str">
        <f>List!$I$7</f>
        <v>2019-20</v>
      </c>
      <c r="B285" s="5" t="s">
        <v>116</v>
      </c>
      <c r="C285" s="5">
        <v>1</v>
      </c>
      <c r="D285" s="5" t="s">
        <v>1818</v>
      </c>
      <c r="E285" s="5" t="s">
        <v>202</v>
      </c>
      <c r="F285" s="5">
        <v>44</v>
      </c>
      <c r="G285" s="5" t="s">
        <v>254</v>
      </c>
      <c r="H285" s="5" t="s">
        <v>316</v>
      </c>
      <c r="I285" s="5" t="s">
        <v>40</v>
      </c>
      <c r="J285" s="5" t="s">
        <v>33</v>
      </c>
      <c r="K285" s="5" t="s">
        <v>27</v>
      </c>
      <c r="L285" s="5" t="s">
        <v>35</v>
      </c>
      <c r="M285" s="5" t="s">
        <v>1841</v>
      </c>
      <c r="N285" s="6">
        <v>13500</v>
      </c>
      <c r="O285" s="6">
        <v>968806.57500000007</v>
      </c>
    </row>
    <row r="286" spans="1:15" x14ac:dyDescent="0.3">
      <c r="A286" s="3" t="str">
        <f>List!$I$7</f>
        <v>2019-20</v>
      </c>
      <c r="B286" s="3" t="s">
        <v>116</v>
      </c>
      <c r="C286" s="3">
        <v>1</v>
      </c>
      <c r="D286" s="3" t="s">
        <v>1818</v>
      </c>
      <c r="E286" s="3" t="s">
        <v>344</v>
      </c>
      <c r="F286" s="3">
        <v>3</v>
      </c>
      <c r="G286" s="3" t="s">
        <v>727</v>
      </c>
      <c r="H286" s="3" t="s">
        <v>998</v>
      </c>
      <c r="I286" s="3" t="s">
        <v>26</v>
      </c>
      <c r="J286" s="3" t="s">
        <v>1805</v>
      </c>
      <c r="K286" s="3" t="s">
        <v>27</v>
      </c>
      <c r="L286" s="3" t="s">
        <v>35</v>
      </c>
      <c r="M286" s="3" t="s">
        <v>1839</v>
      </c>
      <c r="N286" s="4">
        <v>75000</v>
      </c>
      <c r="O286" s="4">
        <v>19598709.7152</v>
      </c>
    </row>
    <row r="287" spans="1:15" x14ac:dyDescent="0.3">
      <c r="A287" s="5" t="str">
        <f>List!$I$7</f>
        <v>2019-20</v>
      </c>
      <c r="B287" s="5" t="s">
        <v>116</v>
      </c>
      <c r="C287" s="5">
        <v>1</v>
      </c>
      <c r="D287" s="5" t="s">
        <v>1818</v>
      </c>
      <c r="E287" s="5" t="s">
        <v>126</v>
      </c>
      <c r="F287" s="5">
        <v>48</v>
      </c>
      <c r="G287" s="5" t="s">
        <v>1082</v>
      </c>
      <c r="H287" s="5" t="s">
        <v>825</v>
      </c>
      <c r="I287" s="5" t="s">
        <v>54</v>
      </c>
      <c r="J287" s="5" t="s">
        <v>1805</v>
      </c>
      <c r="K287" s="5" t="s">
        <v>21</v>
      </c>
      <c r="L287" s="5" t="s">
        <v>22</v>
      </c>
      <c r="M287" s="5" t="s">
        <v>1841</v>
      </c>
      <c r="N287" s="6">
        <v>58500</v>
      </c>
      <c r="O287" s="6">
        <v>564088.49639999995</v>
      </c>
    </row>
    <row r="288" spans="1:15" x14ac:dyDescent="0.3">
      <c r="A288" s="3" t="str">
        <f>List!$I$7</f>
        <v>2019-20</v>
      </c>
      <c r="B288" s="3" t="s">
        <v>16</v>
      </c>
      <c r="C288" s="3">
        <v>10</v>
      </c>
      <c r="D288" s="3" t="s">
        <v>1817</v>
      </c>
      <c r="E288" s="3" t="s">
        <v>359</v>
      </c>
      <c r="F288" s="3">
        <v>23</v>
      </c>
      <c r="G288" s="3" t="s">
        <v>1115</v>
      </c>
      <c r="H288" s="3" t="s">
        <v>1184</v>
      </c>
      <c r="I288" s="3" t="s">
        <v>40</v>
      </c>
      <c r="J288" s="3" t="s">
        <v>44</v>
      </c>
      <c r="K288" s="3" t="s">
        <v>48</v>
      </c>
      <c r="L288" s="3" t="s">
        <v>49</v>
      </c>
      <c r="M288" s="3" t="s">
        <v>1840</v>
      </c>
      <c r="N288" s="4">
        <v>75000</v>
      </c>
      <c r="O288" s="4">
        <v>9574146.0539999995</v>
      </c>
    </row>
    <row r="289" spans="1:15" x14ac:dyDescent="0.3">
      <c r="A289" s="5" t="str">
        <f>List!$I$7</f>
        <v>2019-20</v>
      </c>
      <c r="B289" s="5" t="s">
        <v>16</v>
      </c>
      <c r="C289" s="5">
        <v>10</v>
      </c>
      <c r="D289" s="5" t="s">
        <v>1817</v>
      </c>
      <c r="E289" s="5" t="s">
        <v>714</v>
      </c>
      <c r="F289" s="5">
        <v>28</v>
      </c>
      <c r="G289" s="5" t="s">
        <v>289</v>
      </c>
      <c r="H289" s="5" t="s">
        <v>1513</v>
      </c>
      <c r="I289" s="5" t="s">
        <v>32</v>
      </c>
      <c r="J289" s="5" t="s">
        <v>44</v>
      </c>
      <c r="K289" s="5" t="s">
        <v>48</v>
      </c>
      <c r="L289" s="5" t="s">
        <v>49</v>
      </c>
      <c r="M289" s="5" t="s">
        <v>1841</v>
      </c>
      <c r="N289" s="6">
        <v>24000</v>
      </c>
      <c r="O289" s="6">
        <v>2381865.3408000004</v>
      </c>
    </row>
    <row r="290" spans="1:15" x14ac:dyDescent="0.3">
      <c r="A290" s="3" t="str">
        <f>List!$I$7</f>
        <v>2019-20</v>
      </c>
      <c r="B290" s="3" t="s">
        <v>125</v>
      </c>
      <c r="C290" s="3">
        <v>7</v>
      </c>
      <c r="D290" s="3" t="s">
        <v>1816</v>
      </c>
      <c r="E290" s="3" t="s">
        <v>170</v>
      </c>
      <c r="F290" s="3">
        <v>10</v>
      </c>
      <c r="G290" s="3" t="s">
        <v>1085</v>
      </c>
      <c r="H290" s="3" t="s">
        <v>477</v>
      </c>
      <c r="I290" s="3" t="s">
        <v>80</v>
      </c>
      <c r="J290" s="3" t="s">
        <v>1806</v>
      </c>
      <c r="K290" s="3" t="s">
        <v>48</v>
      </c>
      <c r="L290" s="3" t="s">
        <v>55</v>
      </c>
      <c r="M290" s="3" t="s">
        <v>1840</v>
      </c>
      <c r="N290" s="4">
        <v>43500</v>
      </c>
      <c r="O290" s="4">
        <v>444272.32080000004</v>
      </c>
    </row>
    <row r="291" spans="1:15" x14ac:dyDescent="0.3">
      <c r="A291" s="5" t="str">
        <f>List!$I$7</f>
        <v>2019-20</v>
      </c>
      <c r="B291" s="5" t="s">
        <v>92</v>
      </c>
      <c r="C291" s="5">
        <v>12</v>
      </c>
      <c r="D291" s="5" t="s">
        <v>1817</v>
      </c>
      <c r="E291" s="5" t="s">
        <v>147</v>
      </c>
      <c r="F291" s="5">
        <v>23</v>
      </c>
      <c r="G291" s="5" t="s">
        <v>428</v>
      </c>
      <c r="H291" s="5" t="s">
        <v>980</v>
      </c>
      <c r="I291" s="5" t="s">
        <v>80</v>
      </c>
      <c r="J291" s="5" t="s">
        <v>1805</v>
      </c>
      <c r="K291" s="5" t="s">
        <v>48</v>
      </c>
      <c r="L291" s="5" t="s">
        <v>49</v>
      </c>
      <c r="M291" s="5" t="s">
        <v>1839</v>
      </c>
      <c r="N291" s="6">
        <v>16500</v>
      </c>
      <c r="O291" s="6">
        <v>2995485.7593999999</v>
      </c>
    </row>
    <row r="292" spans="1:15" x14ac:dyDescent="0.3">
      <c r="A292" s="3" t="str">
        <f>List!$I$7</f>
        <v>2019-20</v>
      </c>
      <c r="B292" s="3" t="s">
        <v>92</v>
      </c>
      <c r="C292" s="3">
        <v>12</v>
      </c>
      <c r="D292" s="3" t="s">
        <v>1817</v>
      </c>
      <c r="E292" s="3" t="s">
        <v>330</v>
      </c>
      <c r="F292" s="3">
        <v>43</v>
      </c>
      <c r="G292" s="3" t="s">
        <v>1128</v>
      </c>
      <c r="H292" s="3" t="s">
        <v>1488</v>
      </c>
      <c r="I292" s="3" t="s">
        <v>59</v>
      </c>
      <c r="J292" s="3" t="s">
        <v>86</v>
      </c>
      <c r="K292" s="3" t="s">
        <v>34</v>
      </c>
      <c r="L292" s="3" t="s">
        <v>35</v>
      </c>
      <c r="M292" s="3" t="s">
        <v>1841</v>
      </c>
      <c r="N292" s="4">
        <v>60000</v>
      </c>
      <c r="O292" s="4">
        <v>7913301.6160000004</v>
      </c>
    </row>
    <row r="293" spans="1:15" x14ac:dyDescent="0.3">
      <c r="A293" s="5" t="str">
        <f>List!$I$7</f>
        <v>2019-20</v>
      </c>
      <c r="B293" s="5" t="s">
        <v>141</v>
      </c>
      <c r="C293" s="5">
        <v>5</v>
      </c>
      <c r="D293" s="5" t="s">
        <v>1819</v>
      </c>
      <c r="E293" s="5" t="s">
        <v>402</v>
      </c>
      <c r="F293" s="5">
        <v>48</v>
      </c>
      <c r="G293" s="5" t="s">
        <v>107</v>
      </c>
      <c r="H293" s="5" t="s">
        <v>671</v>
      </c>
      <c r="I293" s="5" t="s">
        <v>20</v>
      </c>
      <c r="J293" s="5" t="s">
        <v>44</v>
      </c>
      <c r="K293" s="5" t="s">
        <v>21</v>
      </c>
      <c r="L293" s="5" t="s">
        <v>22</v>
      </c>
      <c r="M293" s="5" t="s">
        <v>1841</v>
      </c>
      <c r="N293" s="6">
        <v>69000</v>
      </c>
      <c r="O293" s="6">
        <v>653371.48800000001</v>
      </c>
    </row>
    <row r="294" spans="1:15" x14ac:dyDescent="0.3">
      <c r="A294" s="3" t="str">
        <f>List!$I$7</f>
        <v>2019-20</v>
      </c>
      <c r="B294" s="3" t="s">
        <v>45</v>
      </c>
      <c r="C294" s="3">
        <v>2</v>
      </c>
      <c r="D294" s="3" t="s">
        <v>1818</v>
      </c>
      <c r="E294" s="3" t="s">
        <v>84</v>
      </c>
      <c r="F294" s="3">
        <v>53</v>
      </c>
      <c r="G294" s="3" t="s">
        <v>1577</v>
      </c>
      <c r="H294" s="3" t="s">
        <v>1431</v>
      </c>
      <c r="I294" s="3" t="s">
        <v>20</v>
      </c>
      <c r="J294" s="3" t="s">
        <v>1806</v>
      </c>
      <c r="K294" s="3" t="s">
        <v>21</v>
      </c>
      <c r="L294" s="3" t="s">
        <v>22</v>
      </c>
      <c r="M294" s="3" t="s">
        <v>1840</v>
      </c>
      <c r="N294" s="4">
        <v>9000</v>
      </c>
      <c r="O294" s="4">
        <v>1475643.3374999999</v>
      </c>
    </row>
    <row r="295" spans="1:15" x14ac:dyDescent="0.3">
      <c r="A295" s="5" t="str">
        <f>List!$I$7</f>
        <v>2019-20</v>
      </c>
      <c r="B295" s="5" t="s">
        <v>116</v>
      </c>
      <c r="C295" s="5">
        <v>1</v>
      </c>
      <c r="D295" s="5" t="s">
        <v>1818</v>
      </c>
      <c r="E295" s="5" t="s">
        <v>93</v>
      </c>
      <c r="F295" s="5">
        <v>81</v>
      </c>
      <c r="G295" s="5" t="s">
        <v>324</v>
      </c>
      <c r="H295" s="5" t="s">
        <v>165</v>
      </c>
      <c r="I295" s="5" t="s">
        <v>26</v>
      </c>
      <c r="J295" s="5" t="s">
        <v>33</v>
      </c>
      <c r="K295" s="5" t="s">
        <v>48</v>
      </c>
      <c r="L295" s="5" t="s">
        <v>49</v>
      </c>
      <c r="M295" s="5" t="s">
        <v>1840</v>
      </c>
      <c r="N295" s="6">
        <v>19500</v>
      </c>
      <c r="O295" s="6">
        <v>1304011.7376000001</v>
      </c>
    </row>
    <row r="296" spans="1:15" x14ac:dyDescent="0.3">
      <c r="A296" s="3" t="str">
        <f>List!$I$7</f>
        <v>2019-20</v>
      </c>
      <c r="B296" s="3" t="s">
        <v>60</v>
      </c>
      <c r="C296" s="3">
        <v>6</v>
      </c>
      <c r="D296" s="3" t="s">
        <v>1819</v>
      </c>
      <c r="E296" s="3" t="s">
        <v>335</v>
      </c>
      <c r="F296" s="3">
        <v>53</v>
      </c>
      <c r="G296" s="3" t="s">
        <v>1090</v>
      </c>
      <c r="H296" s="3" t="s">
        <v>510</v>
      </c>
      <c r="I296" s="3" t="s">
        <v>20</v>
      </c>
      <c r="J296" s="3" t="s">
        <v>1805</v>
      </c>
      <c r="K296" s="3" t="s">
        <v>21</v>
      </c>
      <c r="L296" s="3" t="s">
        <v>22</v>
      </c>
      <c r="M296" s="3" t="s">
        <v>1841</v>
      </c>
      <c r="N296" s="4">
        <v>64500</v>
      </c>
      <c r="O296" s="4">
        <v>271449.02399999998</v>
      </c>
    </row>
    <row r="297" spans="1:15" x14ac:dyDescent="0.3">
      <c r="A297" s="5" t="str">
        <f>List!$I$7</f>
        <v>2019-20</v>
      </c>
      <c r="B297" s="5" t="s">
        <v>83</v>
      </c>
      <c r="C297" s="5">
        <v>3</v>
      </c>
      <c r="D297" s="5" t="s">
        <v>1818</v>
      </c>
      <c r="E297" s="5" t="s">
        <v>402</v>
      </c>
      <c r="F297" s="5">
        <v>51</v>
      </c>
      <c r="G297" s="5" t="s">
        <v>1092</v>
      </c>
      <c r="H297" s="5" t="s">
        <v>1083</v>
      </c>
      <c r="I297" s="5" t="s">
        <v>26</v>
      </c>
      <c r="J297" s="5" t="s">
        <v>33</v>
      </c>
      <c r="K297" s="5" t="s">
        <v>21</v>
      </c>
      <c r="L297" s="5" t="s">
        <v>22</v>
      </c>
      <c r="M297" s="5" t="s">
        <v>1840</v>
      </c>
      <c r="N297" s="6">
        <v>37500</v>
      </c>
      <c r="O297" s="6">
        <v>1675412.9775</v>
      </c>
    </row>
    <row r="298" spans="1:15" x14ac:dyDescent="0.3">
      <c r="A298" s="3" t="str">
        <f>List!$I$7</f>
        <v>2019-20</v>
      </c>
      <c r="B298" s="3" t="s">
        <v>60</v>
      </c>
      <c r="C298" s="3">
        <v>6</v>
      </c>
      <c r="D298" s="3" t="s">
        <v>1819</v>
      </c>
      <c r="E298" s="3" t="s">
        <v>93</v>
      </c>
      <c r="F298" s="3">
        <v>58</v>
      </c>
      <c r="G298" s="3" t="s">
        <v>171</v>
      </c>
      <c r="H298" s="3" t="s">
        <v>448</v>
      </c>
      <c r="I298" s="3" t="s">
        <v>80</v>
      </c>
      <c r="J298" s="3" t="s">
        <v>1806</v>
      </c>
      <c r="K298" s="3" t="s">
        <v>27</v>
      </c>
      <c r="L298" s="3" t="s">
        <v>28</v>
      </c>
      <c r="M298" s="3" t="s">
        <v>1841</v>
      </c>
      <c r="N298" s="4">
        <v>39000</v>
      </c>
      <c r="O298" s="4">
        <v>722236.48640000005</v>
      </c>
    </row>
    <row r="299" spans="1:15" x14ac:dyDescent="0.3">
      <c r="A299" s="5" t="str">
        <f>List!$I$7</f>
        <v>2019-20</v>
      </c>
      <c r="B299" s="5" t="s">
        <v>45</v>
      </c>
      <c r="C299" s="5">
        <v>2</v>
      </c>
      <c r="D299" s="5" t="s">
        <v>1818</v>
      </c>
      <c r="E299" s="5" t="s">
        <v>142</v>
      </c>
      <c r="F299" s="5">
        <v>63</v>
      </c>
      <c r="G299" s="5" t="s">
        <v>1253</v>
      </c>
      <c r="H299" s="5" t="s">
        <v>1331</v>
      </c>
      <c r="I299" s="5" t="s">
        <v>59</v>
      </c>
      <c r="J299" s="5" t="s">
        <v>33</v>
      </c>
      <c r="K299" s="5" t="s">
        <v>21</v>
      </c>
      <c r="L299" s="5" t="s">
        <v>22</v>
      </c>
      <c r="M299" s="5" t="s">
        <v>1840</v>
      </c>
      <c r="N299" s="6">
        <v>27000</v>
      </c>
      <c r="O299" s="6">
        <v>214447.30560000005</v>
      </c>
    </row>
    <row r="300" spans="1:15" x14ac:dyDescent="0.3">
      <c r="A300" s="3" t="str">
        <f>List!$I$7</f>
        <v>2019-20</v>
      </c>
      <c r="B300" s="3" t="s">
        <v>125</v>
      </c>
      <c r="C300" s="3">
        <v>7</v>
      </c>
      <c r="D300" s="3" t="s">
        <v>1816</v>
      </c>
      <c r="E300" s="3" t="s">
        <v>96</v>
      </c>
      <c r="F300" s="3">
        <v>12</v>
      </c>
      <c r="G300" s="3" t="s">
        <v>1093</v>
      </c>
      <c r="H300" s="3" t="s">
        <v>1174</v>
      </c>
      <c r="I300" s="3" t="s">
        <v>20</v>
      </c>
      <c r="J300" s="3" t="s">
        <v>33</v>
      </c>
      <c r="K300" s="3" t="s">
        <v>48</v>
      </c>
      <c r="L300" s="3" t="s">
        <v>55</v>
      </c>
      <c r="M300" s="3" t="s">
        <v>1839</v>
      </c>
      <c r="N300" s="4">
        <v>22500</v>
      </c>
      <c r="O300" s="4">
        <v>153885.79800000001</v>
      </c>
    </row>
    <row r="301" spans="1:15" x14ac:dyDescent="0.3">
      <c r="A301" s="5" t="str">
        <f>List!$I$7</f>
        <v>2019-20</v>
      </c>
      <c r="B301" s="5" t="s">
        <v>141</v>
      </c>
      <c r="C301" s="5">
        <v>5</v>
      </c>
      <c r="D301" s="5" t="s">
        <v>1819</v>
      </c>
      <c r="E301" s="5" t="s">
        <v>543</v>
      </c>
      <c r="F301" s="5">
        <v>19</v>
      </c>
      <c r="G301" s="5" t="s">
        <v>1094</v>
      </c>
      <c r="H301" s="5" t="s">
        <v>909</v>
      </c>
      <c r="I301" s="5" t="s">
        <v>20</v>
      </c>
      <c r="J301" s="5" t="s">
        <v>72</v>
      </c>
      <c r="K301" s="5" t="s">
        <v>48</v>
      </c>
      <c r="L301" s="5" t="s">
        <v>49</v>
      </c>
      <c r="M301" s="5" t="s">
        <v>1839</v>
      </c>
      <c r="N301" s="6">
        <v>27000</v>
      </c>
      <c r="O301" s="6">
        <v>1612813.9895999997</v>
      </c>
    </row>
    <row r="302" spans="1:15" x14ac:dyDescent="0.3">
      <c r="A302" s="3" t="str">
        <f>List!$I$7</f>
        <v>2019-20</v>
      </c>
      <c r="B302" s="3" t="s">
        <v>76</v>
      </c>
      <c r="C302" s="3">
        <v>4</v>
      </c>
      <c r="D302" s="3" t="s">
        <v>1819</v>
      </c>
      <c r="E302" s="3" t="s">
        <v>29</v>
      </c>
      <c r="F302" s="3">
        <v>13</v>
      </c>
      <c r="G302" s="3" t="s">
        <v>1096</v>
      </c>
      <c r="H302" s="3" t="s">
        <v>720</v>
      </c>
      <c r="I302" s="3" t="s">
        <v>80</v>
      </c>
      <c r="J302" s="3" t="s">
        <v>44</v>
      </c>
      <c r="K302" s="3" t="s">
        <v>34</v>
      </c>
      <c r="L302" s="3" t="s">
        <v>35</v>
      </c>
      <c r="M302" s="3" t="s">
        <v>1839</v>
      </c>
      <c r="N302" s="4">
        <v>24000</v>
      </c>
      <c r="O302" s="4">
        <v>4301359.0751999998</v>
      </c>
    </row>
    <row r="303" spans="1:15" x14ac:dyDescent="0.3">
      <c r="A303" s="5" t="str">
        <f>List!$I$7</f>
        <v>2019-20</v>
      </c>
      <c r="B303" s="5" t="s">
        <v>92</v>
      </c>
      <c r="C303" s="5">
        <v>12</v>
      </c>
      <c r="D303" s="5" t="s">
        <v>1817</v>
      </c>
      <c r="E303" s="5" t="s">
        <v>238</v>
      </c>
      <c r="F303" s="5">
        <v>73</v>
      </c>
      <c r="G303" s="5" t="s">
        <v>898</v>
      </c>
      <c r="H303" s="5" t="s">
        <v>442</v>
      </c>
      <c r="I303" s="5" t="s">
        <v>59</v>
      </c>
      <c r="J303" s="5" t="s">
        <v>44</v>
      </c>
      <c r="K303" s="5" t="s">
        <v>48</v>
      </c>
      <c r="L303" s="5" t="s">
        <v>49</v>
      </c>
      <c r="M303" s="5" t="s">
        <v>1840</v>
      </c>
      <c r="N303" s="6">
        <v>21000</v>
      </c>
      <c r="O303" s="6">
        <v>226605.82559999998</v>
      </c>
    </row>
    <row r="304" spans="1:15" x14ac:dyDescent="0.3">
      <c r="A304" s="3" t="str">
        <f>List!$I$7</f>
        <v>2019-20</v>
      </c>
      <c r="B304" s="3" t="s">
        <v>141</v>
      </c>
      <c r="C304" s="3">
        <v>5</v>
      </c>
      <c r="D304" s="3" t="s">
        <v>1819</v>
      </c>
      <c r="E304" s="3" t="s">
        <v>51</v>
      </c>
      <c r="F304" s="3">
        <v>10</v>
      </c>
      <c r="G304" s="3" t="s">
        <v>587</v>
      </c>
      <c r="H304" s="3" t="s">
        <v>339</v>
      </c>
      <c r="I304" s="3" t="s">
        <v>26</v>
      </c>
      <c r="J304" s="3" t="s">
        <v>1806</v>
      </c>
      <c r="K304" s="3" t="s">
        <v>48</v>
      </c>
      <c r="L304" s="3" t="s">
        <v>55</v>
      </c>
      <c r="M304" s="3" t="s">
        <v>1840</v>
      </c>
      <c r="N304" s="4">
        <v>79500</v>
      </c>
      <c r="O304" s="4">
        <v>17748397.959599998</v>
      </c>
    </row>
    <row r="305" spans="1:15" x14ac:dyDescent="0.3">
      <c r="A305" s="5" t="str">
        <f>List!$I$7</f>
        <v>2019-20</v>
      </c>
      <c r="B305" s="5" t="s">
        <v>45</v>
      </c>
      <c r="C305" s="5">
        <v>2</v>
      </c>
      <c r="D305" s="5" t="s">
        <v>1818</v>
      </c>
      <c r="E305" s="5" t="s">
        <v>344</v>
      </c>
      <c r="F305" s="5">
        <v>78</v>
      </c>
      <c r="G305" s="5" t="s">
        <v>1269</v>
      </c>
      <c r="H305" s="5" t="s">
        <v>962</v>
      </c>
      <c r="I305" s="5" t="s">
        <v>40</v>
      </c>
      <c r="J305" s="5" t="s">
        <v>72</v>
      </c>
      <c r="K305" s="5" t="s">
        <v>27</v>
      </c>
      <c r="L305" s="5" t="s">
        <v>28</v>
      </c>
      <c r="M305" s="5" t="s">
        <v>1839</v>
      </c>
      <c r="N305" s="6">
        <v>7500</v>
      </c>
      <c r="O305" s="6">
        <v>397790.272</v>
      </c>
    </row>
    <row r="306" spans="1:15" x14ac:dyDescent="0.3">
      <c r="A306" s="3" t="str">
        <f>List!$I$7</f>
        <v>2019-20</v>
      </c>
      <c r="B306" s="3" t="s">
        <v>125</v>
      </c>
      <c r="C306" s="3">
        <v>7</v>
      </c>
      <c r="D306" s="3" t="s">
        <v>1816</v>
      </c>
      <c r="E306" s="3" t="s">
        <v>359</v>
      </c>
      <c r="F306" s="3">
        <v>47</v>
      </c>
      <c r="G306" s="3" t="s">
        <v>239</v>
      </c>
      <c r="H306" s="3" t="s">
        <v>446</v>
      </c>
      <c r="I306" s="3" t="s">
        <v>20</v>
      </c>
      <c r="J306" s="3" t="s">
        <v>72</v>
      </c>
      <c r="K306" s="3" t="s">
        <v>34</v>
      </c>
      <c r="L306" s="3" t="s">
        <v>35</v>
      </c>
      <c r="M306" s="3" t="s">
        <v>1840</v>
      </c>
      <c r="N306" s="4">
        <v>37500</v>
      </c>
      <c r="O306" s="4">
        <v>1252307.43</v>
      </c>
    </row>
    <row r="307" spans="1:15" x14ac:dyDescent="0.3">
      <c r="A307" s="5" t="str">
        <f>List!$I$7</f>
        <v>2019-20</v>
      </c>
      <c r="B307" s="5" t="s">
        <v>45</v>
      </c>
      <c r="C307" s="5">
        <v>2</v>
      </c>
      <c r="D307" s="5" t="s">
        <v>1818</v>
      </c>
      <c r="E307" s="5" t="s">
        <v>274</v>
      </c>
      <c r="F307" s="5">
        <v>53</v>
      </c>
      <c r="G307" s="5" t="s">
        <v>1280</v>
      </c>
      <c r="H307" s="5" t="s">
        <v>1201</v>
      </c>
      <c r="I307" s="5" t="s">
        <v>63</v>
      </c>
      <c r="J307" s="5" t="s">
        <v>72</v>
      </c>
      <c r="K307" s="5" t="s">
        <v>21</v>
      </c>
      <c r="L307" s="5" t="s">
        <v>22</v>
      </c>
      <c r="M307" s="5" t="s">
        <v>1840</v>
      </c>
      <c r="N307" s="6">
        <v>21000</v>
      </c>
      <c r="O307" s="6">
        <v>7271602.3071999997</v>
      </c>
    </row>
    <row r="308" spans="1:15" x14ac:dyDescent="0.3">
      <c r="A308" s="3" t="str">
        <f>List!$I$7</f>
        <v>2019-20</v>
      </c>
      <c r="B308" s="3" t="s">
        <v>83</v>
      </c>
      <c r="C308" s="3">
        <v>3</v>
      </c>
      <c r="D308" s="3" t="s">
        <v>1818</v>
      </c>
      <c r="E308" s="3" t="s">
        <v>77</v>
      </c>
      <c r="F308" s="3">
        <v>19</v>
      </c>
      <c r="G308" s="3" t="s">
        <v>1101</v>
      </c>
      <c r="H308" s="3" t="s">
        <v>247</v>
      </c>
      <c r="I308" s="3" t="s">
        <v>40</v>
      </c>
      <c r="J308" s="3" t="s">
        <v>1806</v>
      </c>
      <c r="K308" s="3" t="s">
        <v>48</v>
      </c>
      <c r="L308" s="3" t="s">
        <v>49</v>
      </c>
      <c r="M308" s="3" t="s">
        <v>1840</v>
      </c>
      <c r="N308" s="4">
        <v>93000</v>
      </c>
      <c r="O308" s="4">
        <v>738651.83040000021</v>
      </c>
    </row>
    <row r="309" spans="1:15" x14ac:dyDescent="0.3">
      <c r="A309" s="5" t="str">
        <f>List!$I$7</f>
        <v>2019-20</v>
      </c>
      <c r="B309" s="5" t="s">
        <v>76</v>
      </c>
      <c r="C309" s="5">
        <v>4</v>
      </c>
      <c r="D309" s="5" t="s">
        <v>1819</v>
      </c>
      <c r="E309" s="5" t="s">
        <v>402</v>
      </c>
      <c r="F309" s="5">
        <v>53</v>
      </c>
      <c r="G309" s="5" t="s">
        <v>1104</v>
      </c>
      <c r="H309" s="5" t="s">
        <v>458</v>
      </c>
      <c r="I309" s="5" t="s">
        <v>40</v>
      </c>
      <c r="J309" s="5" t="s">
        <v>1805</v>
      </c>
      <c r="K309" s="5" t="s">
        <v>21</v>
      </c>
      <c r="L309" s="5" t="s">
        <v>22</v>
      </c>
      <c r="M309" s="5" t="s">
        <v>1841</v>
      </c>
      <c r="N309" s="6">
        <v>61500</v>
      </c>
      <c r="O309" s="6">
        <v>2198838.6838000002</v>
      </c>
    </row>
    <row r="310" spans="1:15" x14ac:dyDescent="0.3">
      <c r="A310" s="3" t="str">
        <f>List!$I$7</f>
        <v>2019-20</v>
      </c>
      <c r="B310" s="3" t="s">
        <v>116</v>
      </c>
      <c r="C310" s="3">
        <v>1</v>
      </c>
      <c r="D310" s="3" t="s">
        <v>1818</v>
      </c>
      <c r="E310" s="3" t="s">
        <v>425</v>
      </c>
      <c r="F310" s="3">
        <v>27</v>
      </c>
      <c r="G310" s="3" t="s">
        <v>1105</v>
      </c>
      <c r="H310" s="3" t="s">
        <v>1452</v>
      </c>
      <c r="I310" s="3" t="s">
        <v>54</v>
      </c>
      <c r="J310" s="3" t="s">
        <v>72</v>
      </c>
      <c r="K310" s="3" t="s">
        <v>48</v>
      </c>
      <c r="L310" s="3" t="s">
        <v>55</v>
      </c>
      <c r="M310" s="3" t="s">
        <v>1841</v>
      </c>
      <c r="N310" s="4">
        <v>30000</v>
      </c>
      <c r="O310" s="4">
        <v>6703169.2200000007</v>
      </c>
    </row>
    <row r="311" spans="1:15" x14ac:dyDescent="0.3">
      <c r="A311" s="5" t="str">
        <f>List!$I$7</f>
        <v>2019-20</v>
      </c>
      <c r="B311" s="5" t="s">
        <v>16</v>
      </c>
      <c r="C311" s="5">
        <v>10</v>
      </c>
      <c r="D311" s="5" t="s">
        <v>1817</v>
      </c>
      <c r="E311" s="5" t="s">
        <v>195</v>
      </c>
      <c r="F311" s="5">
        <v>76</v>
      </c>
      <c r="G311" s="5" t="s">
        <v>1106</v>
      </c>
      <c r="H311" s="5" t="s">
        <v>848</v>
      </c>
      <c r="I311" s="5" t="s">
        <v>26</v>
      </c>
      <c r="J311" s="5" t="s">
        <v>1805</v>
      </c>
      <c r="K311" s="5" t="s">
        <v>48</v>
      </c>
      <c r="L311" s="5" t="s">
        <v>49</v>
      </c>
      <c r="M311" s="5" t="s">
        <v>1839</v>
      </c>
      <c r="N311" s="6">
        <v>34500</v>
      </c>
      <c r="O311" s="6">
        <v>6222091.7440000009</v>
      </c>
    </row>
    <row r="312" spans="1:15" x14ac:dyDescent="0.3">
      <c r="A312" s="3" t="str">
        <f>List!$I$7</f>
        <v>2019-20</v>
      </c>
      <c r="B312" s="3" t="s">
        <v>83</v>
      </c>
      <c r="C312" s="3">
        <v>3</v>
      </c>
      <c r="D312" s="3" t="s">
        <v>1818</v>
      </c>
      <c r="E312" s="3" t="s">
        <v>264</v>
      </c>
      <c r="F312" s="3">
        <v>54</v>
      </c>
      <c r="G312" s="3" t="s">
        <v>779</v>
      </c>
      <c r="H312" s="3" t="s">
        <v>190</v>
      </c>
      <c r="I312" s="3" t="s">
        <v>63</v>
      </c>
      <c r="J312" s="3" t="s">
        <v>44</v>
      </c>
      <c r="K312" s="3" t="s">
        <v>27</v>
      </c>
      <c r="L312" s="3" t="s">
        <v>35</v>
      </c>
      <c r="M312" s="3" t="s">
        <v>1839</v>
      </c>
      <c r="N312" s="4">
        <v>40500</v>
      </c>
      <c r="O312" s="4">
        <v>1257312.5532000002</v>
      </c>
    </row>
    <row r="313" spans="1:15" x14ac:dyDescent="0.3">
      <c r="A313" s="5" t="str">
        <f>List!$I$7</f>
        <v>2019-20</v>
      </c>
      <c r="B313" s="5" t="s">
        <v>76</v>
      </c>
      <c r="C313" s="5">
        <v>4</v>
      </c>
      <c r="D313" s="5" t="s">
        <v>1819</v>
      </c>
      <c r="E313" s="5" t="s">
        <v>154</v>
      </c>
      <c r="F313" s="5">
        <v>77</v>
      </c>
      <c r="G313" s="5" t="s">
        <v>1107</v>
      </c>
      <c r="H313" s="5" t="s">
        <v>211</v>
      </c>
      <c r="I313" s="5" t="s">
        <v>26</v>
      </c>
      <c r="J313" s="5" t="s">
        <v>72</v>
      </c>
      <c r="K313" s="5" t="s">
        <v>27</v>
      </c>
      <c r="L313" s="5" t="s">
        <v>28</v>
      </c>
      <c r="M313" s="5" t="s">
        <v>1840</v>
      </c>
      <c r="N313" s="6">
        <v>22500</v>
      </c>
      <c r="O313" s="6">
        <v>2286123.75</v>
      </c>
    </row>
    <row r="314" spans="1:15" x14ac:dyDescent="0.3">
      <c r="A314" s="3" t="str">
        <f>List!$I$7</f>
        <v>2019-20</v>
      </c>
      <c r="B314" s="3" t="s">
        <v>76</v>
      </c>
      <c r="C314" s="3">
        <v>4</v>
      </c>
      <c r="D314" s="3" t="s">
        <v>1819</v>
      </c>
      <c r="E314" s="3" t="s">
        <v>335</v>
      </c>
      <c r="F314" s="3">
        <v>29</v>
      </c>
      <c r="G314" s="3" t="s">
        <v>494</v>
      </c>
      <c r="H314" s="3" t="s">
        <v>620</v>
      </c>
      <c r="I314" s="3" t="s">
        <v>40</v>
      </c>
      <c r="J314" s="3" t="s">
        <v>44</v>
      </c>
      <c r="K314" s="3" t="s">
        <v>34</v>
      </c>
      <c r="L314" s="3" t="s">
        <v>35</v>
      </c>
      <c r="M314" s="3" t="s">
        <v>1840</v>
      </c>
      <c r="N314" s="4">
        <v>30000</v>
      </c>
      <c r="O314" s="4">
        <v>615253.32000000007</v>
      </c>
    </row>
    <row r="315" spans="1:15" x14ac:dyDescent="0.3">
      <c r="A315" s="5" t="str">
        <f>List!$I$7</f>
        <v>2019-20</v>
      </c>
      <c r="B315" s="5" t="s">
        <v>92</v>
      </c>
      <c r="C315" s="5">
        <v>12</v>
      </c>
      <c r="D315" s="5" t="s">
        <v>1817</v>
      </c>
      <c r="E315" s="5" t="s">
        <v>29</v>
      </c>
      <c r="F315" s="5">
        <v>39</v>
      </c>
      <c r="G315" s="5" t="s">
        <v>1082</v>
      </c>
      <c r="H315" s="5" t="s">
        <v>938</v>
      </c>
      <c r="I315" s="5" t="s">
        <v>20</v>
      </c>
      <c r="J315" s="5" t="s">
        <v>1805</v>
      </c>
      <c r="K315" s="5" t="s">
        <v>48</v>
      </c>
      <c r="L315" s="5" t="s">
        <v>55</v>
      </c>
      <c r="M315" s="5" t="s">
        <v>1840</v>
      </c>
      <c r="N315" s="6">
        <v>66000</v>
      </c>
      <c r="O315" s="6">
        <v>7741428.9919999996</v>
      </c>
    </row>
    <row r="316" spans="1:15" x14ac:dyDescent="0.3">
      <c r="A316" s="3" t="str">
        <f>List!$I$7</f>
        <v>2019-20</v>
      </c>
      <c r="B316" s="3" t="s">
        <v>116</v>
      </c>
      <c r="C316" s="3">
        <v>1</v>
      </c>
      <c r="D316" s="3" t="s">
        <v>1818</v>
      </c>
      <c r="E316" s="3" t="s">
        <v>540</v>
      </c>
      <c r="F316" s="3">
        <v>59</v>
      </c>
      <c r="G316" s="3" t="s">
        <v>784</v>
      </c>
      <c r="H316" s="3" t="s">
        <v>940</v>
      </c>
      <c r="I316" s="3" t="s">
        <v>54</v>
      </c>
      <c r="J316" s="3" t="s">
        <v>44</v>
      </c>
      <c r="K316" s="3" t="s">
        <v>34</v>
      </c>
      <c r="L316" s="3" t="s">
        <v>35</v>
      </c>
      <c r="M316" s="3" t="s">
        <v>1840</v>
      </c>
      <c r="N316" s="4">
        <v>22500</v>
      </c>
      <c r="O316" s="4">
        <v>180111.16200000001</v>
      </c>
    </row>
    <row r="317" spans="1:15" x14ac:dyDescent="0.3">
      <c r="A317" s="5" t="str">
        <f>List!$I$7</f>
        <v>2019-20</v>
      </c>
      <c r="B317" s="5" t="s">
        <v>60</v>
      </c>
      <c r="C317" s="5">
        <v>6</v>
      </c>
      <c r="D317" s="5" t="s">
        <v>1819</v>
      </c>
      <c r="E317" s="5" t="s">
        <v>359</v>
      </c>
      <c r="F317" s="5">
        <v>55</v>
      </c>
      <c r="G317" s="5" t="s">
        <v>1636</v>
      </c>
      <c r="H317" s="5" t="s">
        <v>950</v>
      </c>
      <c r="I317" s="5" t="s">
        <v>40</v>
      </c>
      <c r="J317" s="5" t="s">
        <v>1805</v>
      </c>
      <c r="K317" s="5" t="s">
        <v>48</v>
      </c>
      <c r="L317" s="5" t="s">
        <v>55</v>
      </c>
      <c r="M317" s="5" t="s">
        <v>1840</v>
      </c>
      <c r="N317" s="6">
        <v>21000</v>
      </c>
      <c r="O317" s="6">
        <v>195958.75</v>
      </c>
    </row>
    <row r="318" spans="1:15" x14ac:dyDescent="0.3">
      <c r="A318" s="3" t="str">
        <f>List!$I$7</f>
        <v>2019-20</v>
      </c>
      <c r="B318" s="3" t="s">
        <v>101</v>
      </c>
      <c r="C318" s="3">
        <v>9</v>
      </c>
      <c r="D318" s="3" t="s">
        <v>1816</v>
      </c>
      <c r="E318" s="3" t="s">
        <v>23</v>
      </c>
      <c r="F318" s="3">
        <v>23</v>
      </c>
      <c r="G318" s="3" t="s">
        <v>129</v>
      </c>
      <c r="H318" s="3" t="s">
        <v>681</v>
      </c>
      <c r="I318" s="3" t="s">
        <v>63</v>
      </c>
      <c r="J318" s="3" t="s">
        <v>1805</v>
      </c>
      <c r="K318" s="3" t="s">
        <v>48</v>
      </c>
      <c r="L318" s="3" t="s">
        <v>49</v>
      </c>
      <c r="M318" s="3" t="s">
        <v>1841</v>
      </c>
      <c r="N318" s="4">
        <v>85500</v>
      </c>
      <c r="O318" s="4">
        <v>679083.1344000001</v>
      </c>
    </row>
    <row r="319" spans="1:15" x14ac:dyDescent="0.3">
      <c r="A319" s="5" t="str">
        <f>List!$I$7</f>
        <v>2019-20</v>
      </c>
      <c r="B319" s="5" t="s">
        <v>60</v>
      </c>
      <c r="C319" s="5">
        <v>6</v>
      </c>
      <c r="D319" s="5" t="s">
        <v>1819</v>
      </c>
      <c r="E319" s="5" t="s">
        <v>163</v>
      </c>
      <c r="F319" s="5">
        <v>14</v>
      </c>
      <c r="G319" s="5" t="s">
        <v>1108</v>
      </c>
      <c r="H319" s="5" t="s">
        <v>266</v>
      </c>
      <c r="I319" s="5" t="s">
        <v>59</v>
      </c>
      <c r="J319" s="5" t="s">
        <v>86</v>
      </c>
      <c r="K319" s="5" t="s">
        <v>34</v>
      </c>
      <c r="L319" s="5" t="s">
        <v>35</v>
      </c>
      <c r="M319" s="5" t="s">
        <v>1841</v>
      </c>
      <c r="N319" s="6">
        <v>82500</v>
      </c>
      <c r="O319" s="6">
        <v>3132688.3060000003</v>
      </c>
    </row>
    <row r="320" spans="1:15" x14ac:dyDescent="0.3">
      <c r="A320" s="3" t="str">
        <f>List!$I$7</f>
        <v>2019-20</v>
      </c>
      <c r="B320" s="3" t="s">
        <v>141</v>
      </c>
      <c r="C320" s="3">
        <v>5</v>
      </c>
      <c r="D320" s="3" t="s">
        <v>1819</v>
      </c>
      <c r="E320" s="3" t="s">
        <v>330</v>
      </c>
      <c r="F320" s="3">
        <v>52</v>
      </c>
      <c r="G320" s="3" t="s">
        <v>1748</v>
      </c>
      <c r="H320" s="3" t="s">
        <v>780</v>
      </c>
      <c r="I320" s="3" t="s">
        <v>26</v>
      </c>
      <c r="J320" s="3" t="s">
        <v>33</v>
      </c>
      <c r="K320" s="3" t="s">
        <v>27</v>
      </c>
      <c r="L320" s="3" t="s">
        <v>35</v>
      </c>
      <c r="M320" s="3" t="s">
        <v>1840</v>
      </c>
      <c r="N320" s="4">
        <v>63000</v>
      </c>
      <c r="O320" s="4">
        <v>322774.08240000001</v>
      </c>
    </row>
    <row r="321" spans="1:15" x14ac:dyDescent="0.3">
      <c r="A321" s="5" t="str">
        <f>List!$I$7</f>
        <v>2019-20</v>
      </c>
      <c r="B321" s="5" t="s">
        <v>125</v>
      </c>
      <c r="C321" s="5">
        <v>7</v>
      </c>
      <c r="D321" s="5" t="s">
        <v>1816</v>
      </c>
      <c r="E321" s="5" t="s">
        <v>64</v>
      </c>
      <c r="F321" s="5">
        <v>74</v>
      </c>
      <c r="G321" s="5" t="s">
        <v>403</v>
      </c>
      <c r="H321" s="5" t="s">
        <v>1451</v>
      </c>
      <c r="I321" s="5" t="s">
        <v>32</v>
      </c>
      <c r="J321" s="5" t="s">
        <v>1806</v>
      </c>
      <c r="K321" s="5" t="s">
        <v>27</v>
      </c>
      <c r="L321" s="5" t="s">
        <v>28</v>
      </c>
      <c r="M321" s="5" t="s">
        <v>1840</v>
      </c>
      <c r="N321" s="6">
        <v>48000</v>
      </c>
      <c r="O321" s="6">
        <v>1779524.2079999999</v>
      </c>
    </row>
    <row r="322" spans="1:15" x14ac:dyDescent="0.3">
      <c r="A322" s="3" t="str">
        <f>List!$I$7</f>
        <v>2019-20</v>
      </c>
      <c r="B322" s="3" t="s">
        <v>125</v>
      </c>
      <c r="C322" s="3">
        <v>7</v>
      </c>
      <c r="D322" s="3" t="s">
        <v>1816</v>
      </c>
      <c r="E322" s="3" t="s">
        <v>421</v>
      </c>
      <c r="F322" s="3">
        <v>28</v>
      </c>
      <c r="G322" s="3" t="s">
        <v>1674</v>
      </c>
      <c r="H322" s="3" t="s">
        <v>124</v>
      </c>
      <c r="I322" s="3" t="s">
        <v>63</v>
      </c>
      <c r="J322" s="3" t="s">
        <v>1806</v>
      </c>
      <c r="K322" s="3" t="s">
        <v>48</v>
      </c>
      <c r="L322" s="3" t="s">
        <v>49</v>
      </c>
      <c r="M322" s="3" t="s">
        <v>1841</v>
      </c>
      <c r="N322" s="4">
        <v>22500</v>
      </c>
      <c r="O322" s="4">
        <v>830483.27999999991</v>
      </c>
    </row>
    <row r="323" spans="1:15" x14ac:dyDescent="0.3">
      <c r="A323" s="5" t="str">
        <f>List!$I$7</f>
        <v>2019-20</v>
      </c>
      <c r="B323" s="5" t="s">
        <v>50</v>
      </c>
      <c r="C323" s="5">
        <v>11</v>
      </c>
      <c r="D323" s="5" t="s">
        <v>1817</v>
      </c>
      <c r="E323" s="5" t="s">
        <v>188</v>
      </c>
      <c r="F323" s="5">
        <v>73</v>
      </c>
      <c r="G323" s="5" t="s">
        <v>200</v>
      </c>
      <c r="H323" s="5" t="s">
        <v>553</v>
      </c>
      <c r="I323" s="5" t="s">
        <v>40</v>
      </c>
      <c r="J323" s="5" t="s">
        <v>1806</v>
      </c>
      <c r="K323" s="5" t="s">
        <v>48</v>
      </c>
      <c r="L323" s="5" t="s">
        <v>49</v>
      </c>
      <c r="M323" s="5" t="s">
        <v>1841</v>
      </c>
      <c r="N323" s="6">
        <v>43500</v>
      </c>
      <c r="O323" s="6">
        <v>1174078.2240000002</v>
      </c>
    </row>
    <row r="324" spans="1:15" x14ac:dyDescent="0.3">
      <c r="A324" s="3" t="str">
        <f>List!$I$7</f>
        <v>2019-20</v>
      </c>
      <c r="B324" s="3" t="s">
        <v>83</v>
      </c>
      <c r="C324" s="3">
        <v>3</v>
      </c>
      <c r="D324" s="3" t="s">
        <v>1818</v>
      </c>
      <c r="E324" s="3" t="s">
        <v>277</v>
      </c>
      <c r="F324" s="3">
        <v>39</v>
      </c>
      <c r="G324" s="3" t="s">
        <v>1101</v>
      </c>
      <c r="H324" s="3" t="s">
        <v>118</v>
      </c>
      <c r="I324" s="3" t="s">
        <v>26</v>
      </c>
      <c r="J324" s="3" t="s">
        <v>44</v>
      </c>
      <c r="K324" s="3" t="s">
        <v>48</v>
      </c>
      <c r="L324" s="3" t="s">
        <v>55</v>
      </c>
      <c r="M324" s="3" t="s">
        <v>1839</v>
      </c>
      <c r="N324" s="4">
        <v>81000</v>
      </c>
      <c r="O324" s="4">
        <v>579007.72512000008</v>
      </c>
    </row>
    <row r="325" spans="1:15" x14ac:dyDescent="0.3">
      <c r="A325" s="5" t="str">
        <f>List!$I$7</f>
        <v>2019-20</v>
      </c>
      <c r="B325" s="5" t="s">
        <v>16</v>
      </c>
      <c r="C325" s="5">
        <v>10</v>
      </c>
      <c r="D325" s="5" t="s">
        <v>1817</v>
      </c>
      <c r="E325" s="5" t="s">
        <v>180</v>
      </c>
      <c r="F325" s="5">
        <v>60</v>
      </c>
      <c r="G325" s="5" t="s">
        <v>721</v>
      </c>
      <c r="H325" s="5" t="s">
        <v>177</v>
      </c>
      <c r="I325" s="5" t="s">
        <v>80</v>
      </c>
      <c r="J325" s="5" t="s">
        <v>86</v>
      </c>
      <c r="K325" s="5" t="s">
        <v>27</v>
      </c>
      <c r="L325" s="5" t="s">
        <v>28</v>
      </c>
      <c r="M325" s="5" t="s">
        <v>1841</v>
      </c>
      <c r="N325" s="6">
        <v>37500</v>
      </c>
      <c r="O325" s="6">
        <v>734302.1399999999</v>
      </c>
    </row>
    <row r="326" spans="1:15" x14ac:dyDescent="0.3">
      <c r="A326" s="3" t="str">
        <f>List!$I$7</f>
        <v>2019-20</v>
      </c>
      <c r="B326" s="3" t="s">
        <v>92</v>
      </c>
      <c r="C326" s="3">
        <v>12</v>
      </c>
      <c r="D326" s="3" t="s">
        <v>1817</v>
      </c>
      <c r="E326" s="3" t="s">
        <v>180</v>
      </c>
      <c r="F326" s="3">
        <v>47</v>
      </c>
      <c r="G326" s="3" t="s">
        <v>1114</v>
      </c>
      <c r="H326" s="3" t="s">
        <v>818</v>
      </c>
      <c r="I326" s="3" t="s">
        <v>40</v>
      </c>
      <c r="J326" s="3" t="s">
        <v>86</v>
      </c>
      <c r="K326" s="3" t="s">
        <v>27</v>
      </c>
      <c r="L326" s="3" t="s">
        <v>35</v>
      </c>
      <c r="M326" s="3" t="s">
        <v>1840</v>
      </c>
      <c r="N326" s="4">
        <v>81000</v>
      </c>
      <c r="O326" s="4">
        <v>5278279.2480000006</v>
      </c>
    </row>
    <row r="327" spans="1:15" x14ac:dyDescent="0.3">
      <c r="A327" s="5" t="str">
        <f>List!$I$7</f>
        <v>2019-20</v>
      </c>
      <c r="B327" s="5" t="s">
        <v>50</v>
      </c>
      <c r="C327" s="5">
        <v>11</v>
      </c>
      <c r="D327" s="5" t="s">
        <v>1817</v>
      </c>
      <c r="E327" s="5" t="s">
        <v>128</v>
      </c>
      <c r="F327" s="5">
        <v>50</v>
      </c>
      <c r="G327" s="5" t="s">
        <v>1117</v>
      </c>
      <c r="H327" s="5" t="s">
        <v>325</v>
      </c>
      <c r="I327" s="5" t="s">
        <v>26</v>
      </c>
      <c r="J327" s="5" t="s">
        <v>33</v>
      </c>
      <c r="K327" s="5" t="s">
        <v>21</v>
      </c>
      <c r="L327" s="5" t="s">
        <v>22</v>
      </c>
      <c r="M327" s="5" t="s">
        <v>1839</v>
      </c>
      <c r="N327" s="6">
        <v>15000</v>
      </c>
      <c r="O327" s="6">
        <v>136119.06</v>
      </c>
    </row>
    <row r="328" spans="1:15" x14ac:dyDescent="0.3">
      <c r="A328" s="3" t="str">
        <f>List!$I$7</f>
        <v>2019-20</v>
      </c>
      <c r="B328" s="3" t="s">
        <v>76</v>
      </c>
      <c r="C328" s="3">
        <v>4</v>
      </c>
      <c r="D328" s="3" t="s">
        <v>1819</v>
      </c>
      <c r="E328" s="3" t="s">
        <v>183</v>
      </c>
      <c r="F328" s="3">
        <v>19</v>
      </c>
      <c r="G328" s="3" t="s">
        <v>952</v>
      </c>
      <c r="H328" s="3" t="s">
        <v>974</v>
      </c>
      <c r="I328" s="3" t="s">
        <v>32</v>
      </c>
      <c r="J328" s="3" t="s">
        <v>1806</v>
      </c>
      <c r="K328" s="3" t="s">
        <v>48</v>
      </c>
      <c r="L328" s="3" t="s">
        <v>49</v>
      </c>
      <c r="M328" s="3" t="s">
        <v>1839</v>
      </c>
      <c r="N328" s="4">
        <v>18000</v>
      </c>
      <c r="O328" s="4">
        <v>897740.02560000005</v>
      </c>
    </row>
    <row r="329" spans="1:15" x14ac:dyDescent="0.3">
      <c r="A329" s="5" t="str">
        <f>List!$I$7</f>
        <v>2019-20</v>
      </c>
      <c r="B329" s="5" t="s">
        <v>116</v>
      </c>
      <c r="C329" s="5">
        <v>1</v>
      </c>
      <c r="D329" s="5" t="s">
        <v>1818</v>
      </c>
      <c r="E329" s="5" t="s">
        <v>23</v>
      </c>
      <c r="F329" s="5">
        <v>57</v>
      </c>
      <c r="G329" s="5" t="s">
        <v>846</v>
      </c>
      <c r="H329" s="5" t="s">
        <v>1394</v>
      </c>
      <c r="I329" s="5" t="s">
        <v>20</v>
      </c>
      <c r="J329" s="5" t="s">
        <v>1806</v>
      </c>
      <c r="K329" s="5" t="s">
        <v>34</v>
      </c>
      <c r="L329" s="5" t="s">
        <v>35</v>
      </c>
      <c r="M329" s="5" t="s">
        <v>1841</v>
      </c>
      <c r="N329" s="6">
        <v>40500</v>
      </c>
      <c r="O329" s="6">
        <v>1948573.9350000001</v>
      </c>
    </row>
    <row r="330" spans="1:15" x14ac:dyDescent="0.3">
      <c r="A330" s="3" t="str">
        <f>List!$I$7</f>
        <v>2019-20</v>
      </c>
      <c r="B330" s="3" t="s">
        <v>36</v>
      </c>
      <c r="C330" s="3">
        <v>8</v>
      </c>
      <c r="D330" s="3" t="s">
        <v>1816</v>
      </c>
      <c r="E330" s="3" t="s">
        <v>195</v>
      </c>
      <c r="F330" s="3">
        <v>65</v>
      </c>
      <c r="G330" s="3" t="s">
        <v>1120</v>
      </c>
      <c r="H330" s="3" t="s">
        <v>648</v>
      </c>
      <c r="I330" s="3" t="s">
        <v>26</v>
      </c>
      <c r="J330" s="3" t="s">
        <v>86</v>
      </c>
      <c r="K330" s="3" t="s">
        <v>21</v>
      </c>
      <c r="L330" s="3" t="s">
        <v>22</v>
      </c>
      <c r="M330" s="3" t="s">
        <v>1841</v>
      </c>
      <c r="N330" s="4">
        <v>69000</v>
      </c>
      <c r="O330" s="4">
        <v>201311.75592000003</v>
      </c>
    </row>
    <row r="331" spans="1:15" x14ac:dyDescent="0.3">
      <c r="A331" s="5" t="str">
        <f>List!$I$7</f>
        <v>2019-20</v>
      </c>
      <c r="B331" s="5" t="s">
        <v>125</v>
      </c>
      <c r="C331" s="5">
        <v>7</v>
      </c>
      <c r="D331" s="5" t="s">
        <v>1816</v>
      </c>
      <c r="E331" s="5" t="s">
        <v>463</v>
      </c>
      <c r="F331" s="5">
        <v>28</v>
      </c>
      <c r="G331" s="5" t="s">
        <v>1121</v>
      </c>
      <c r="H331" s="5" t="s">
        <v>838</v>
      </c>
      <c r="I331" s="5" t="s">
        <v>32</v>
      </c>
      <c r="J331" s="5" t="s">
        <v>86</v>
      </c>
      <c r="K331" s="5" t="s">
        <v>48</v>
      </c>
      <c r="L331" s="5" t="s">
        <v>49</v>
      </c>
      <c r="M331" s="5" t="s">
        <v>1839</v>
      </c>
      <c r="N331" s="6">
        <v>16500</v>
      </c>
      <c r="O331" s="6">
        <v>1495007.2308599995</v>
      </c>
    </row>
    <row r="332" spans="1:15" x14ac:dyDescent="0.3">
      <c r="A332" s="3" t="str">
        <f>List!$I$7</f>
        <v>2019-20</v>
      </c>
      <c r="B332" s="3" t="s">
        <v>45</v>
      </c>
      <c r="C332" s="3">
        <v>2</v>
      </c>
      <c r="D332" s="3" t="s">
        <v>1818</v>
      </c>
      <c r="E332" s="3" t="s">
        <v>335</v>
      </c>
      <c r="F332" s="3">
        <v>48</v>
      </c>
      <c r="G332" s="3" t="s">
        <v>1304</v>
      </c>
      <c r="H332" s="3" t="s">
        <v>279</v>
      </c>
      <c r="I332" s="3" t="s">
        <v>59</v>
      </c>
      <c r="J332" s="3" t="s">
        <v>1806</v>
      </c>
      <c r="K332" s="3" t="s">
        <v>21</v>
      </c>
      <c r="L332" s="3" t="s">
        <v>22</v>
      </c>
      <c r="M332" s="3" t="s">
        <v>1840</v>
      </c>
      <c r="N332" s="4">
        <v>13500</v>
      </c>
      <c r="O332" s="4">
        <v>375119.04960000003</v>
      </c>
    </row>
    <row r="333" spans="1:15" x14ac:dyDescent="0.3">
      <c r="A333" s="5" t="str">
        <f>List!$I$7</f>
        <v>2019-20</v>
      </c>
      <c r="B333" s="5" t="s">
        <v>45</v>
      </c>
      <c r="C333" s="5">
        <v>2</v>
      </c>
      <c r="D333" s="5" t="s">
        <v>1818</v>
      </c>
      <c r="E333" s="5" t="s">
        <v>180</v>
      </c>
      <c r="F333" s="5">
        <v>73</v>
      </c>
      <c r="G333" s="5" t="s">
        <v>1123</v>
      </c>
      <c r="H333" s="5" t="s">
        <v>1074</v>
      </c>
      <c r="I333" s="5" t="s">
        <v>59</v>
      </c>
      <c r="J333" s="5" t="s">
        <v>33</v>
      </c>
      <c r="K333" s="5" t="s">
        <v>48</v>
      </c>
      <c r="L333" s="5" t="s">
        <v>49</v>
      </c>
      <c r="M333" s="5" t="s">
        <v>1839</v>
      </c>
      <c r="N333" s="6">
        <v>76500</v>
      </c>
      <c r="O333" s="6">
        <v>264350.38079999998</v>
      </c>
    </row>
    <row r="334" spans="1:15" x14ac:dyDescent="0.3">
      <c r="A334" s="3" t="str">
        <f>List!$I$7</f>
        <v>2019-20</v>
      </c>
      <c r="B334" s="3" t="s">
        <v>101</v>
      </c>
      <c r="C334" s="3">
        <v>9</v>
      </c>
      <c r="D334" s="3" t="s">
        <v>1816</v>
      </c>
      <c r="E334" s="3" t="s">
        <v>126</v>
      </c>
      <c r="F334" s="3">
        <v>60</v>
      </c>
      <c r="G334" s="3" t="s">
        <v>296</v>
      </c>
      <c r="H334" s="3" t="s">
        <v>462</v>
      </c>
      <c r="I334" s="3" t="s">
        <v>63</v>
      </c>
      <c r="J334" s="3" t="s">
        <v>1805</v>
      </c>
      <c r="K334" s="3" t="s">
        <v>27</v>
      </c>
      <c r="L334" s="3" t="s">
        <v>28</v>
      </c>
      <c r="M334" s="3" t="s">
        <v>1840</v>
      </c>
      <c r="N334" s="4">
        <v>7500</v>
      </c>
      <c r="O334" s="4">
        <v>15812268.659</v>
      </c>
    </row>
    <row r="335" spans="1:15" x14ac:dyDescent="0.3">
      <c r="A335" s="5" t="str">
        <f>List!$I$7</f>
        <v>2019-20</v>
      </c>
      <c r="B335" s="5" t="s">
        <v>101</v>
      </c>
      <c r="C335" s="5">
        <v>9</v>
      </c>
      <c r="D335" s="5" t="s">
        <v>1816</v>
      </c>
      <c r="E335" s="5" t="s">
        <v>23</v>
      </c>
      <c r="F335" s="5">
        <v>22</v>
      </c>
      <c r="G335" s="5" t="s">
        <v>1128</v>
      </c>
      <c r="H335" s="5" t="s">
        <v>985</v>
      </c>
      <c r="I335" s="5" t="s">
        <v>40</v>
      </c>
      <c r="J335" s="5" t="s">
        <v>72</v>
      </c>
      <c r="K335" s="5" t="s">
        <v>48</v>
      </c>
      <c r="L335" s="5" t="s">
        <v>55</v>
      </c>
      <c r="M335" s="5" t="s">
        <v>1840</v>
      </c>
      <c r="N335" s="6">
        <v>82500</v>
      </c>
      <c r="O335" s="6">
        <v>10880789.721999999</v>
      </c>
    </row>
    <row r="336" spans="1:15" x14ac:dyDescent="0.3">
      <c r="A336" s="3" t="str">
        <f>List!$I$7</f>
        <v>2019-20</v>
      </c>
      <c r="B336" s="3" t="s">
        <v>92</v>
      </c>
      <c r="C336" s="3">
        <v>12</v>
      </c>
      <c r="D336" s="3" t="s">
        <v>1817</v>
      </c>
      <c r="E336" s="3" t="s">
        <v>214</v>
      </c>
      <c r="F336" s="3">
        <v>73</v>
      </c>
      <c r="G336" s="3" t="s">
        <v>1129</v>
      </c>
      <c r="H336" s="3" t="s">
        <v>394</v>
      </c>
      <c r="I336" s="3" t="s">
        <v>59</v>
      </c>
      <c r="J336" s="3" t="s">
        <v>86</v>
      </c>
      <c r="K336" s="3" t="s">
        <v>48</v>
      </c>
      <c r="L336" s="3" t="s">
        <v>49</v>
      </c>
      <c r="M336" s="3" t="s">
        <v>1840</v>
      </c>
      <c r="N336" s="4">
        <v>51000</v>
      </c>
      <c r="O336" s="4">
        <v>2928162.29904</v>
      </c>
    </row>
    <row r="337" spans="1:15" x14ac:dyDescent="0.3">
      <c r="A337" s="5" t="str">
        <f>List!$I$7</f>
        <v>2019-20</v>
      </c>
      <c r="B337" s="5" t="s">
        <v>50</v>
      </c>
      <c r="C337" s="5">
        <v>11</v>
      </c>
      <c r="D337" s="5" t="s">
        <v>1817</v>
      </c>
      <c r="E337" s="5" t="s">
        <v>51</v>
      </c>
      <c r="F337" s="5">
        <v>23</v>
      </c>
      <c r="G337" s="5" t="s">
        <v>507</v>
      </c>
      <c r="H337" s="5" t="s">
        <v>1513</v>
      </c>
      <c r="I337" s="5" t="s">
        <v>32</v>
      </c>
      <c r="J337" s="5" t="s">
        <v>44</v>
      </c>
      <c r="K337" s="5" t="s">
        <v>48</v>
      </c>
      <c r="L337" s="5" t="s">
        <v>49</v>
      </c>
      <c r="M337" s="5" t="s">
        <v>1840</v>
      </c>
      <c r="N337" s="6">
        <v>91500</v>
      </c>
      <c r="O337" s="6">
        <v>469945.18340000004</v>
      </c>
    </row>
    <row r="338" spans="1:15" x14ac:dyDescent="0.3">
      <c r="A338" s="3" t="str">
        <f>List!$I$7</f>
        <v>2019-20</v>
      </c>
      <c r="B338" s="3" t="s">
        <v>83</v>
      </c>
      <c r="C338" s="3">
        <v>3</v>
      </c>
      <c r="D338" s="3" t="s">
        <v>1818</v>
      </c>
      <c r="E338" s="3" t="s">
        <v>119</v>
      </c>
      <c r="F338" s="3">
        <v>13</v>
      </c>
      <c r="G338" s="3" t="s">
        <v>251</v>
      </c>
      <c r="H338" s="3" t="s">
        <v>1119</v>
      </c>
      <c r="I338" s="3" t="s">
        <v>54</v>
      </c>
      <c r="J338" s="3" t="s">
        <v>72</v>
      </c>
      <c r="K338" s="3" t="s">
        <v>27</v>
      </c>
      <c r="L338" s="3" t="s">
        <v>35</v>
      </c>
      <c r="M338" s="3" t="s">
        <v>1840</v>
      </c>
      <c r="N338" s="4">
        <v>30000</v>
      </c>
      <c r="O338" s="4">
        <v>279339.97499999998</v>
      </c>
    </row>
    <row r="339" spans="1:15" x14ac:dyDescent="0.3">
      <c r="A339" s="5" t="str">
        <f>List!$I$7</f>
        <v>2019-20</v>
      </c>
      <c r="B339" s="5" t="s">
        <v>16</v>
      </c>
      <c r="C339" s="5">
        <v>10</v>
      </c>
      <c r="D339" s="5" t="s">
        <v>1817</v>
      </c>
      <c r="E339" s="5" t="s">
        <v>51</v>
      </c>
      <c r="F339" s="5">
        <v>33</v>
      </c>
      <c r="G339" s="5" t="s">
        <v>1126</v>
      </c>
      <c r="H339" s="5" t="s">
        <v>1036</v>
      </c>
      <c r="I339" s="5" t="s">
        <v>63</v>
      </c>
      <c r="J339" s="5" t="s">
        <v>33</v>
      </c>
      <c r="K339" s="5" t="s">
        <v>27</v>
      </c>
      <c r="L339" s="5" t="s">
        <v>35</v>
      </c>
      <c r="M339" s="5" t="s">
        <v>1841</v>
      </c>
      <c r="N339" s="6">
        <v>10500</v>
      </c>
      <c r="O339" s="6">
        <v>6494564.4456000002</v>
      </c>
    </row>
    <row r="340" spans="1:15" x14ac:dyDescent="0.3">
      <c r="A340" s="3" t="str">
        <f>List!$I$7</f>
        <v>2019-20</v>
      </c>
      <c r="B340" s="3" t="s">
        <v>16</v>
      </c>
      <c r="C340" s="3">
        <v>10</v>
      </c>
      <c r="D340" s="3" t="s">
        <v>1817</v>
      </c>
      <c r="E340" s="3" t="s">
        <v>277</v>
      </c>
      <c r="F340" s="3">
        <v>37</v>
      </c>
      <c r="G340" s="3" t="s">
        <v>1406</v>
      </c>
      <c r="H340" s="3" t="s">
        <v>624</v>
      </c>
      <c r="I340" s="3" t="s">
        <v>54</v>
      </c>
      <c r="J340" s="3" t="s">
        <v>1805</v>
      </c>
      <c r="K340" s="3" t="s">
        <v>21</v>
      </c>
      <c r="L340" s="3" t="s">
        <v>22</v>
      </c>
      <c r="M340" s="3" t="s">
        <v>1841</v>
      </c>
      <c r="N340" s="4">
        <v>34500</v>
      </c>
      <c r="O340" s="4">
        <v>431611.62440000009</v>
      </c>
    </row>
    <row r="341" spans="1:15" x14ac:dyDescent="0.3">
      <c r="A341" s="5" t="str">
        <f>List!$I$7</f>
        <v>2019-20</v>
      </c>
      <c r="B341" s="5" t="s">
        <v>16</v>
      </c>
      <c r="C341" s="5">
        <v>10</v>
      </c>
      <c r="D341" s="5" t="s">
        <v>1817</v>
      </c>
      <c r="E341" s="5" t="s">
        <v>344</v>
      </c>
      <c r="F341" s="5">
        <v>42</v>
      </c>
      <c r="G341" s="5" t="s">
        <v>444</v>
      </c>
      <c r="H341" s="5" t="s">
        <v>19</v>
      </c>
      <c r="I341" s="5" t="s">
        <v>20</v>
      </c>
      <c r="J341" s="5" t="s">
        <v>1806</v>
      </c>
      <c r="K341" s="5" t="s">
        <v>21</v>
      </c>
      <c r="L341" s="5" t="s">
        <v>22</v>
      </c>
      <c r="M341" s="5" t="s">
        <v>1839</v>
      </c>
      <c r="N341" s="6">
        <v>82500</v>
      </c>
      <c r="O341" s="6">
        <v>23438247.403999999</v>
      </c>
    </row>
    <row r="342" spans="1:15" x14ac:dyDescent="0.3">
      <c r="A342" s="3" t="str">
        <f>List!$I$7</f>
        <v>2019-20</v>
      </c>
      <c r="B342" s="3" t="s">
        <v>92</v>
      </c>
      <c r="C342" s="3">
        <v>12</v>
      </c>
      <c r="D342" s="3" t="s">
        <v>1817</v>
      </c>
      <c r="E342" s="3" t="s">
        <v>160</v>
      </c>
      <c r="F342" s="3">
        <v>51</v>
      </c>
      <c r="G342" s="3" t="s">
        <v>864</v>
      </c>
      <c r="H342" s="3" t="s">
        <v>934</v>
      </c>
      <c r="I342" s="3" t="s">
        <v>80</v>
      </c>
      <c r="J342" s="3" t="s">
        <v>1806</v>
      </c>
      <c r="K342" s="3" t="s">
        <v>21</v>
      </c>
      <c r="L342" s="3" t="s">
        <v>22</v>
      </c>
      <c r="M342" s="3" t="s">
        <v>1841</v>
      </c>
      <c r="N342" s="4">
        <v>15000</v>
      </c>
      <c r="O342" s="4">
        <v>125224.704</v>
      </c>
    </row>
    <row r="343" spans="1:15" x14ac:dyDescent="0.3">
      <c r="A343" s="5" t="str">
        <f>List!$I$7</f>
        <v>2019-20</v>
      </c>
      <c r="B343" s="5" t="s">
        <v>36</v>
      </c>
      <c r="C343" s="5">
        <v>8</v>
      </c>
      <c r="D343" s="5" t="s">
        <v>1816</v>
      </c>
      <c r="E343" s="5" t="s">
        <v>70</v>
      </c>
      <c r="F343" s="5">
        <v>42</v>
      </c>
      <c r="G343" s="5" t="s">
        <v>552</v>
      </c>
      <c r="H343" s="5" t="s">
        <v>516</v>
      </c>
      <c r="I343" s="5" t="s">
        <v>20</v>
      </c>
      <c r="J343" s="5" t="s">
        <v>44</v>
      </c>
      <c r="K343" s="5" t="s">
        <v>21</v>
      </c>
      <c r="L343" s="5" t="s">
        <v>22</v>
      </c>
      <c r="M343" s="5" t="s">
        <v>1841</v>
      </c>
      <c r="N343" s="6">
        <v>30000</v>
      </c>
      <c r="O343" s="6">
        <v>2146444.1856000004</v>
      </c>
    </row>
    <row r="344" spans="1:15" x14ac:dyDescent="0.3">
      <c r="A344" s="3" t="str">
        <f>List!$I$7</f>
        <v>2019-20</v>
      </c>
      <c r="B344" s="3" t="s">
        <v>116</v>
      </c>
      <c r="C344" s="3">
        <v>1</v>
      </c>
      <c r="D344" s="3" t="s">
        <v>1818</v>
      </c>
      <c r="E344" s="3" t="s">
        <v>330</v>
      </c>
      <c r="F344" s="3">
        <v>34</v>
      </c>
      <c r="G344" s="3" t="s">
        <v>1536</v>
      </c>
      <c r="H344" s="3" t="s">
        <v>231</v>
      </c>
      <c r="I344" s="3" t="s">
        <v>32</v>
      </c>
      <c r="J344" s="3" t="s">
        <v>33</v>
      </c>
      <c r="K344" s="3" t="s">
        <v>27</v>
      </c>
      <c r="L344" s="3" t="s">
        <v>35</v>
      </c>
      <c r="M344" s="3" t="s">
        <v>1840</v>
      </c>
      <c r="N344" s="4">
        <v>30000</v>
      </c>
      <c r="O344" s="4">
        <v>1814212.2239999997</v>
      </c>
    </row>
    <row r="345" spans="1:15" x14ac:dyDescent="0.3">
      <c r="A345" s="5" t="str">
        <f>List!$I$7</f>
        <v>2019-20</v>
      </c>
      <c r="B345" s="5" t="s">
        <v>101</v>
      </c>
      <c r="C345" s="5">
        <v>9</v>
      </c>
      <c r="D345" s="5" t="s">
        <v>1816</v>
      </c>
      <c r="E345" s="5" t="s">
        <v>214</v>
      </c>
      <c r="F345" s="5">
        <v>19</v>
      </c>
      <c r="G345" s="5" t="s">
        <v>675</v>
      </c>
      <c r="H345" s="5" t="s">
        <v>276</v>
      </c>
      <c r="I345" s="5" t="s">
        <v>80</v>
      </c>
      <c r="J345" s="5" t="s">
        <v>86</v>
      </c>
      <c r="K345" s="5" t="s">
        <v>48</v>
      </c>
      <c r="L345" s="5" t="s">
        <v>49</v>
      </c>
      <c r="M345" s="5" t="s">
        <v>1840</v>
      </c>
      <c r="N345" s="6">
        <v>13500</v>
      </c>
      <c r="O345" s="6">
        <v>3238993.4940000004</v>
      </c>
    </row>
    <row r="346" spans="1:15" x14ac:dyDescent="0.3">
      <c r="A346" s="3" t="str">
        <f>List!$I$7</f>
        <v>2019-20</v>
      </c>
      <c r="B346" s="3" t="s">
        <v>50</v>
      </c>
      <c r="C346" s="3">
        <v>11</v>
      </c>
      <c r="D346" s="3" t="s">
        <v>1817</v>
      </c>
      <c r="E346" s="3" t="s">
        <v>439</v>
      </c>
      <c r="F346" s="3">
        <v>27</v>
      </c>
      <c r="G346" s="3" t="s">
        <v>246</v>
      </c>
      <c r="H346" s="3" t="s">
        <v>869</v>
      </c>
      <c r="I346" s="3" t="s">
        <v>63</v>
      </c>
      <c r="J346" s="3" t="s">
        <v>1806</v>
      </c>
      <c r="K346" s="3" t="s">
        <v>48</v>
      </c>
      <c r="L346" s="3" t="s">
        <v>55</v>
      </c>
      <c r="M346" s="3" t="s">
        <v>1840</v>
      </c>
      <c r="N346" s="4">
        <v>87000</v>
      </c>
      <c r="O346" s="4">
        <v>1411166.6799999997</v>
      </c>
    </row>
    <row r="347" spans="1:15" x14ac:dyDescent="0.3">
      <c r="A347" s="5" t="str">
        <f>List!$I$7</f>
        <v>2019-20</v>
      </c>
      <c r="B347" s="5" t="s">
        <v>141</v>
      </c>
      <c r="C347" s="5">
        <v>5</v>
      </c>
      <c r="D347" s="5" t="s">
        <v>1819</v>
      </c>
      <c r="E347" s="5" t="s">
        <v>222</v>
      </c>
      <c r="F347" s="5">
        <v>75</v>
      </c>
      <c r="G347" s="5" t="s">
        <v>589</v>
      </c>
      <c r="H347" s="5" t="s">
        <v>167</v>
      </c>
      <c r="I347" s="5" t="s">
        <v>54</v>
      </c>
      <c r="J347" s="5" t="s">
        <v>44</v>
      </c>
      <c r="K347" s="5" t="s">
        <v>21</v>
      </c>
      <c r="L347" s="5" t="s">
        <v>22</v>
      </c>
      <c r="M347" s="5" t="s">
        <v>1840</v>
      </c>
      <c r="N347" s="6">
        <v>42000</v>
      </c>
      <c r="O347" s="6">
        <v>21429686.739999998</v>
      </c>
    </row>
    <row r="348" spans="1:15" x14ac:dyDescent="0.3">
      <c r="A348" s="3" t="str">
        <f>List!$I$7</f>
        <v>2019-20</v>
      </c>
      <c r="B348" s="3" t="s">
        <v>50</v>
      </c>
      <c r="C348" s="3">
        <v>11</v>
      </c>
      <c r="D348" s="3" t="s">
        <v>1817</v>
      </c>
      <c r="E348" s="3" t="s">
        <v>136</v>
      </c>
      <c r="F348" s="3">
        <v>83</v>
      </c>
      <c r="G348" s="3" t="s">
        <v>619</v>
      </c>
      <c r="H348" s="3" t="s">
        <v>1043</v>
      </c>
      <c r="I348" s="3" t="s">
        <v>59</v>
      </c>
      <c r="J348" s="3" t="s">
        <v>1806</v>
      </c>
      <c r="K348" s="3" t="s">
        <v>27</v>
      </c>
      <c r="L348" s="3" t="s">
        <v>28</v>
      </c>
      <c r="M348" s="3" t="s">
        <v>1839</v>
      </c>
      <c r="N348" s="4">
        <v>78000</v>
      </c>
      <c r="O348" s="4">
        <v>12502346.51952</v>
      </c>
    </row>
    <row r="349" spans="1:15" x14ac:dyDescent="0.3">
      <c r="A349" s="5" t="str">
        <f>List!$I$7</f>
        <v>2019-20</v>
      </c>
      <c r="B349" s="5" t="s">
        <v>50</v>
      </c>
      <c r="C349" s="5">
        <v>11</v>
      </c>
      <c r="D349" s="5" t="s">
        <v>1817</v>
      </c>
      <c r="E349" s="5" t="s">
        <v>260</v>
      </c>
      <c r="F349" s="5">
        <v>22</v>
      </c>
      <c r="G349" s="5" t="s">
        <v>873</v>
      </c>
      <c r="H349" s="5" t="s">
        <v>1110</v>
      </c>
      <c r="I349" s="5" t="s">
        <v>32</v>
      </c>
      <c r="J349" s="5" t="s">
        <v>1805</v>
      </c>
      <c r="K349" s="5" t="s">
        <v>48</v>
      </c>
      <c r="L349" s="5" t="s">
        <v>55</v>
      </c>
      <c r="M349" s="5" t="s">
        <v>1841</v>
      </c>
      <c r="N349" s="6">
        <v>75000</v>
      </c>
      <c r="O349" s="6">
        <v>414911.18592000002</v>
      </c>
    </row>
    <row r="350" spans="1:15" x14ac:dyDescent="0.3">
      <c r="A350" s="3" t="str">
        <f>List!$I$7</f>
        <v>2019-20</v>
      </c>
      <c r="B350" s="3" t="s">
        <v>92</v>
      </c>
      <c r="C350" s="3">
        <v>12</v>
      </c>
      <c r="D350" s="3" t="s">
        <v>1817</v>
      </c>
      <c r="E350" s="3" t="s">
        <v>322</v>
      </c>
      <c r="F350" s="3">
        <v>16</v>
      </c>
      <c r="G350" s="3" t="s">
        <v>691</v>
      </c>
      <c r="H350" s="3" t="s">
        <v>127</v>
      </c>
      <c r="I350" s="3" t="s">
        <v>63</v>
      </c>
      <c r="J350" s="3" t="s">
        <v>86</v>
      </c>
      <c r="K350" s="3" t="s">
        <v>21</v>
      </c>
      <c r="L350" s="3" t="s">
        <v>22</v>
      </c>
      <c r="M350" s="3" t="s">
        <v>1840</v>
      </c>
      <c r="N350" s="4">
        <v>18000</v>
      </c>
      <c r="O350" s="4">
        <v>202707.48959999997</v>
      </c>
    </row>
    <row r="351" spans="1:15" x14ac:dyDescent="0.3">
      <c r="A351" s="5" t="str">
        <f>List!$I$7</f>
        <v>2019-20</v>
      </c>
      <c r="B351" s="5" t="s">
        <v>141</v>
      </c>
      <c r="C351" s="5">
        <v>5</v>
      </c>
      <c r="D351" s="5" t="s">
        <v>1819</v>
      </c>
      <c r="E351" s="5" t="s">
        <v>131</v>
      </c>
      <c r="F351" s="5">
        <v>73</v>
      </c>
      <c r="G351" s="5" t="s">
        <v>368</v>
      </c>
      <c r="H351" s="5" t="s">
        <v>369</v>
      </c>
      <c r="I351" s="5" t="s">
        <v>80</v>
      </c>
      <c r="J351" s="5" t="s">
        <v>1806</v>
      </c>
      <c r="K351" s="5" t="s">
        <v>48</v>
      </c>
      <c r="L351" s="5" t="s">
        <v>49</v>
      </c>
      <c r="M351" s="5" t="s">
        <v>1840</v>
      </c>
      <c r="N351" s="6">
        <v>52500</v>
      </c>
      <c r="O351" s="6">
        <v>13041164.136</v>
      </c>
    </row>
    <row r="352" spans="1:15" x14ac:dyDescent="0.3">
      <c r="A352" s="3" t="str">
        <f>List!$I$7</f>
        <v>2019-20</v>
      </c>
      <c r="B352" s="3" t="s">
        <v>101</v>
      </c>
      <c r="C352" s="3">
        <v>9</v>
      </c>
      <c r="D352" s="3" t="s">
        <v>1816</v>
      </c>
      <c r="E352" s="3" t="s">
        <v>475</v>
      </c>
      <c r="F352" s="3">
        <v>51</v>
      </c>
      <c r="G352" s="3" t="s">
        <v>1031</v>
      </c>
      <c r="H352" s="3" t="s">
        <v>436</v>
      </c>
      <c r="I352" s="3" t="s">
        <v>80</v>
      </c>
      <c r="J352" s="3" t="s">
        <v>86</v>
      </c>
      <c r="K352" s="3" t="s">
        <v>21</v>
      </c>
      <c r="L352" s="3" t="s">
        <v>22</v>
      </c>
      <c r="M352" s="3" t="s">
        <v>1839</v>
      </c>
      <c r="N352" s="4">
        <v>36000</v>
      </c>
      <c r="O352" s="4">
        <v>9151536.0287999976</v>
      </c>
    </row>
    <row r="353" spans="1:15" x14ac:dyDescent="0.3">
      <c r="A353" s="5" t="str">
        <f>List!$I$7</f>
        <v>2019-20</v>
      </c>
      <c r="B353" s="5" t="s">
        <v>36</v>
      </c>
      <c r="C353" s="5">
        <v>8</v>
      </c>
      <c r="D353" s="5" t="s">
        <v>1816</v>
      </c>
      <c r="E353" s="5" t="s">
        <v>202</v>
      </c>
      <c r="F353" s="5">
        <v>42</v>
      </c>
      <c r="G353" s="5" t="s">
        <v>630</v>
      </c>
      <c r="H353" s="5" t="s">
        <v>601</v>
      </c>
      <c r="I353" s="5" t="s">
        <v>32</v>
      </c>
      <c r="J353" s="5" t="s">
        <v>1806</v>
      </c>
      <c r="K353" s="5" t="s">
        <v>21</v>
      </c>
      <c r="L353" s="5" t="s">
        <v>22</v>
      </c>
      <c r="M353" s="5" t="s">
        <v>1841</v>
      </c>
      <c r="N353" s="6">
        <v>18000</v>
      </c>
      <c r="O353" s="6">
        <v>117873.55008000002</v>
      </c>
    </row>
    <row r="354" spans="1:15" x14ac:dyDescent="0.3">
      <c r="A354" s="3" t="str">
        <f>List!$I$7</f>
        <v>2019-20</v>
      </c>
      <c r="B354" s="3" t="s">
        <v>16</v>
      </c>
      <c r="C354" s="3">
        <v>10</v>
      </c>
      <c r="D354" s="3" t="s">
        <v>1817</v>
      </c>
      <c r="E354" s="3" t="s">
        <v>56</v>
      </c>
      <c r="F354" s="3">
        <v>37</v>
      </c>
      <c r="G354" s="3" t="s">
        <v>1137</v>
      </c>
      <c r="H354" s="3" t="s">
        <v>19</v>
      </c>
      <c r="I354" s="3" t="s">
        <v>20</v>
      </c>
      <c r="J354" s="3" t="s">
        <v>1806</v>
      </c>
      <c r="K354" s="3" t="s">
        <v>21</v>
      </c>
      <c r="L354" s="3" t="s">
        <v>22</v>
      </c>
      <c r="M354" s="3" t="s">
        <v>1841</v>
      </c>
      <c r="N354" s="4">
        <v>79500</v>
      </c>
      <c r="O354" s="4">
        <v>250727.68511999998</v>
      </c>
    </row>
    <row r="355" spans="1:15" x14ac:dyDescent="0.3">
      <c r="A355" s="5" t="str">
        <f>List!$I$7</f>
        <v>2019-20</v>
      </c>
      <c r="B355" s="5" t="s">
        <v>60</v>
      </c>
      <c r="C355" s="5">
        <v>6</v>
      </c>
      <c r="D355" s="5" t="s">
        <v>1819</v>
      </c>
      <c r="E355" s="5" t="s">
        <v>126</v>
      </c>
      <c r="F355" s="5">
        <v>11</v>
      </c>
      <c r="G355" s="5" t="s">
        <v>1296</v>
      </c>
      <c r="H355" s="5" t="s">
        <v>283</v>
      </c>
      <c r="I355" s="5" t="s">
        <v>80</v>
      </c>
      <c r="J355" s="5" t="s">
        <v>1805</v>
      </c>
      <c r="K355" s="5" t="s">
        <v>21</v>
      </c>
      <c r="L355" s="5" t="s">
        <v>22</v>
      </c>
      <c r="M355" s="5" t="s">
        <v>1839</v>
      </c>
      <c r="N355" s="6">
        <v>21000</v>
      </c>
      <c r="O355" s="6">
        <v>5406401.0615999987</v>
      </c>
    </row>
    <row r="356" spans="1:15" x14ac:dyDescent="0.3">
      <c r="A356" s="3" t="str">
        <f>List!$I$7</f>
        <v>2019-20</v>
      </c>
      <c r="B356" s="3" t="s">
        <v>45</v>
      </c>
      <c r="C356" s="3">
        <v>2</v>
      </c>
      <c r="D356" s="3" t="s">
        <v>1818</v>
      </c>
      <c r="E356" s="3" t="s">
        <v>131</v>
      </c>
      <c r="F356" s="3">
        <v>26</v>
      </c>
      <c r="G356" s="3" t="s">
        <v>454</v>
      </c>
      <c r="H356" s="3" t="s">
        <v>1324</v>
      </c>
      <c r="I356" s="3" t="s">
        <v>59</v>
      </c>
      <c r="J356" s="3" t="s">
        <v>72</v>
      </c>
      <c r="K356" s="3" t="s">
        <v>27</v>
      </c>
      <c r="L356" s="3" t="s">
        <v>28</v>
      </c>
      <c r="M356" s="3" t="s">
        <v>1840</v>
      </c>
      <c r="N356" s="4">
        <v>73500</v>
      </c>
      <c r="O356" s="4">
        <v>5573104.9189200001</v>
      </c>
    </row>
    <row r="357" spans="1:15" x14ac:dyDescent="0.3">
      <c r="A357" s="5" t="str">
        <f>List!$I$7</f>
        <v>2019-20</v>
      </c>
      <c r="B357" s="5" t="s">
        <v>101</v>
      </c>
      <c r="C357" s="5">
        <v>9</v>
      </c>
      <c r="D357" s="5" t="s">
        <v>1816</v>
      </c>
      <c r="E357" s="5" t="s">
        <v>142</v>
      </c>
      <c r="F357" s="5">
        <v>20</v>
      </c>
      <c r="G357" s="5" t="s">
        <v>703</v>
      </c>
      <c r="H357" s="5" t="s">
        <v>1212</v>
      </c>
      <c r="I357" s="5" t="s">
        <v>80</v>
      </c>
      <c r="J357" s="5" t="s">
        <v>1806</v>
      </c>
      <c r="K357" s="5" t="s">
        <v>27</v>
      </c>
      <c r="L357" s="5" t="s">
        <v>28</v>
      </c>
      <c r="M357" s="5" t="s">
        <v>1839</v>
      </c>
      <c r="N357" s="6">
        <v>78000</v>
      </c>
      <c r="O357" s="6">
        <v>619514.4375</v>
      </c>
    </row>
    <row r="358" spans="1:15" x14ac:dyDescent="0.3">
      <c r="A358" s="3" t="str">
        <f>List!$I$7</f>
        <v>2019-20</v>
      </c>
      <c r="B358" s="3" t="s">
        <v>60</v>
      </c>
      <c r="C358" s="3">
        <v>6</v>
      </c>
      <c r="D358" s="3" t="s">
        <v>1819</v>
      </c>
      <c r="E358" s="3" t="s">
        <v>142</v>
      </c>
      <c r="F358" s="3">
        <v>14</v>
      </c>
      <c r="G358" s="3" t="s">
        <v>551</v>
      </c>
      <c r="H358" s="3" t="s">
        <v>1223</v>
      </c>
      <c r="I358" s="3" t="s">
        <v>63</v>
      </c>
      <c r="J358" s="3" t="s">
        <v>1805</v>
      </c>
      <c r="K358" s="3" t="s">
        <v>27</v>
      </c>
      <c r="L358" s="3" t="s">
        <v>35</v>
      </c>
      <c r="M358" s="3" t="s">
        <v>1840</v>
      </c>
      <c r="N358" s="4">
        <v>13500</v>
      </c>
      <c r="O358" s="4">
        <v>80642.390400000004</v>
      </c>
    </row>
    <row r="359" spans="1:15" x14ac:dyDescent="0.3">
      <c r="A359" s="5" t="str">
        <f>List!$I$7</f>
        <v>2019-20</v>
      </c>
      <c r="B359" s="5" t="s">
        <v>101</v>
      </c>
      <c r="C359" s="5">
        <v>9</v>
      </c>
      <c r="D359" s="5" t="s">
        <v>1816</v>
      </c>
      <c r="E359" s="5" t="s">
        <v>157</v>
      </c>
      <c r="F359" s="5">
        <v>10</v>
      </c>
      <c r="G359" s="5" t="s">
        <v>1143</v>
      </c>
      <c r="H359" s="5" t="s">
        <v>1334</v>
      </c>
      <c r="I359" s="5" t="s">
        <v>32</v>
      </c>
      <c r="J359" s="5" t="s">
        <v>44</v>
      </c>
      <c r="K359" s="5" t="s">
        <v>48</v>
      </c>
      <c r="L359" s="5" t="s">
        <v>55</v>
      </c>
      <c r="M359" s="5" t="s">
        <v>1840</v>
      </c>
      <c r="N359" s="6">
        <v>42000</v>
      </c>
      <c r="O359" s="6">
        <v>15720378.0272</v>
      </c>
    </row>
    <row r="360" spans="1:15" x14ac:dyDescent="0.3">
      <c r="A360" s="3" t="str">
        <f>List!$I$7</f>
        <v>2019-20</v>
      </c>
      <c r="B360" s="3" t="s">
        <v>125</v>
      </c>
      <c r="C360" s="3">
        <v>7</v>
      </c>
      <c r="D360" s="3" t="s">
        <v>1816</v>
      </c>
      <c r="E360" s="3" t="s">
        <v>73</v>
      </c>
      <c r="F360" s="3">
        <v>77</v>
      </c>
      <c r="G360" s="3" t="s">
        <v>632</v>
      </c>
      <c r="H360" s="3" t="s">
        <v>431</v>
      </c>
      <c r="I360" s="3" t="s">
        <v>40</v>
      </c>
      <c r="J360" s="3" t="s">
        <v>1805</v>
      </c>
      <c r="K360" s="3" t="s">
        <v>27</v>
      </c>
      <c r="L360" s="3" t="s">
        <v>28</v>
      </c>
      <c r="M360" s="3" t="s">
        <v>1840</v>
      </c>
      <c r="N360" s="4">
        <v>85500</v>
      </c>
      <c r="O360" s="4">
        <v>692423.68800000008</v>
      </c>
    </row>
    <row r="361" spans="1:15" x14ac:dyDescent="0.3">
      <c r="A361" s="5" t="str">
        <f>List!$I$7</f>
        <v>2019-20</v>
      </c>
      <c r="B361" s="5" t="s">
        <v>50</v>
      </c>
      <c r="C361" s="5">
        <v>11</v>
      </c>
      <c r="D361" s="5" t="s">
        <v>1817</v>
      </c>
      <c r="E361" s="5" t="s">
        <v>89</v>
      </c>
      <c r="F361" s="5">
        <v>42</v>
      </c>
      <c r="G361" s="5" t="s">
        <v>1145</v>
      </c>
      <c r="H361" s="5" t="s">
        <v>1441</v>
      </c>
      <c r="I361" s="5" t="s">
        <v>26</v>
      </c>
      <c r="J361" s="5" t="s">
        <v>72</v>
      </c>
      <c r="K361" s="5" t="s">
        <v>21</v>
      </c>
      <c r="L361" s="5" t="s">
        <v>22</v>
      </c>
      <c r="M361" s="5" t="s">
        <v>1841</v>
      </c>
      <c r="N361" s="6">
        <v>33000</v>
      </c>
      <c r="O361" s="6">
        <v>18219503.087280001</v>
      </c>
    </row>
    <row r="362" spans="1:15" x14ac:dyDescent="0.3">
      <c r="A362" s="3" t="str">
        <f>List!$I$7</f>
        <v>2019-20</v>
      </c>
      <c r="B362" s="3" t="s">
        <v>50</v>
      </c>
      <c r="C362" s="3">
        <v>11</v>
      </c>
      <c r="D362" s="3" t="s">
        <v>1817</v>
      </c>
      <c r="E362" s="3" t="s">
        <v>64</v>
      </c>
      <c r="F362" s="3">
        <v>61</v>
      </c>
      <c r="G362" s="3" t="s">
        <v>210</v>
      </c>
      <c r="H362" s="3" t="s">
        <v>259</v>
      </c>
      <c r="I362" s="3" t="s">
        <v>54</v>
      </c>
      <c r="J362" s="3" t="s">
        <v>72</v>
      </c>
      <c r="K362" s="3" t="s">
        <v>27</v>
      </c>
      <c r="L362" s="3" t="s">
        <v>28</v>
      </c>
      <c r="M362" s="3" t="s">
        <v>1839</v>
      </c>
      <c r="N362" s="4">
        <v>79500</v>
      </c>
      <c r="O362" s="4">
        <v>895253.0043599999</v>
      </c>
    </row>
    <row r="363" spans="1:15" x14ac:dyDescent="0.3">
      <c r="A363" s="5" t="str">
        <f>List!$I$7</f>
        <v>2019-20</v>
      </c>
      <c r="B363" s="5" t="s">
        <v>101</v>
      </c>
      <c r="C363" s="5">
        <v>9</v>
      </c>
      <c r="D363" s="5" t="s">
        <v>1816</v>
      </c>
      <c r="E363" s="5" t="s">
        <v>191</v>
      </c>
      <c r="F363" s="5">
        <v>20</v>
      </c>
      <c r="G363" s="5" t="s">
        <v>1286</v>
      </c>
      <c r="H363" s="5" t="s">
        <v>1454</v>
      </c>
      <c r="I363" s="5" t="s">
        <v>59</v>
      </c>
      <c r="J363" s="5" t="s">
        <v>33</v>
      </c>
      <c r="K363" s="5" t="s">
        <v>27</v>
      </c>
      <c r="L363" s="5" t="s">
        <v>28</v>
      </c>
      <c r="M363" s="5" t="s">
        <v>1841</v>
      </c>
      <c r="N363" s="6">
        <v>82500</v>
      </c>
      <c r="O363" s="6">
        <v>2709545.9094000002</v>
      </c>
    </row>
    <row r="364" spans="1:15" x14ac:dyDescent="0.3">
      <c r="A364" s="3" t="str">
        <f>List!$I$7</f>
        <v>2019-20</v>
      </c>
      <c r="B364" s="3" t="s">
        <v>141</v>
      </c>
      <c r="C364" s="3">
        <v>5</v>
      </c>
      <c r="D364" s="3" t="s">
        <v>1819</v>
      </c>
      <c r="E364" s="3" t="s">
        <v>219</v>
      </c>
      <c r="F364" s="3">
        <v>46</v>
      </c>
      <c r="G364" s="3" t="s">
        <v>1568</v>
      </c>
      <c r="H364" s="3" t="s">
        <v>720</v>
      </c>
      <c r="I364" s="3" t="s">
        <v>80</v>
      </c>
      <c r="J364" s="3" t="s">
        <v>44</v>
      </c>
      <c r="K364" s="3" t="s">
        <v>34</v>
      </c>
      <c r="L364" s="3" t="s">
        <v>35</v>
      </c>
      <c r="M364" s="3" t="s">
        <v>1840</v>
      </c>
      <c r="N364" s="4">
        <v>63000</v>
      </c>
      <c r="O364" s="4">
        <v>2007629.3160000003</v>
      </c>
    </row>
    <row r="365" spans="1:15" x14ac:dyDescent="0.3">
      <c r="A365" s="5" t="str">
        <f>List!$I$7</f>
        <v>2019-20</v>
      </c>
      <c r="B365" s="5" t="s">
        <v>92</v>
      </c>
      <c r="C365" s="5">
        <v>12</v>
      </c>
      <c r="D365" s="5" t="s">
        <v>1817</v>
      </c>
      <c r="E365" s="5" t="s">
        <v>119</v>
      </c>
      <c r="F365" s="5">
        <v>76</v>
      </c>
      <c r="G365" s="5" t="s">
        <v>1439</v>
      </c>
      <c r="H365" s="5" t="s">
        <v>179</v>
      </c>
      <c r="I365" s="5" t="s">
        <v>32</v>
      </c>
      <c r="J365" s="5" t="s">
        <v>33</v>
      </c>
      <c r="K365" s="5" t="s">
        <v>48</v>
      </c>
      <c r="L365" s="5" t="s">
        <v>49</v>
      </c>
      <c r="M365" s="5" t="s">
        <v>1840</v>
      </c>
      <c r="N365" s="6">
        <v>39000</v>
      </c>
      <c r="O365" s="6">
        <v>348361.728</v>
      </c>
    </row>
    <row r="366" spans="1:15" x14ac:dyDescent="0.3">
      <c r="A366" s="3" t="str">
        <f>List!$I$7</f>
        <v>2019-20</v>
      </c>
      <c r="B366" s="3" t="s">
        <v>16</v>
      </c>
      <c r="C366" s="3">
        <v>10</v>
      </c>
      <c r="D366" s="3" t="s">
        <v>1817</v>
      </c>
      <c r="E366" s="3" t="s">
        <v>614</v>
      </c>
      <c r="F366" s="3">
        <v>17</v>
      </c>
      <c r="G366" s="3" t="s">
        <v>1146</v>
      </c>
      <c r="H366" s="3" t="s">
        <v>568</v>
      </c>
      <c r="I366" s="3" t="s">
        <v>20</v>
      </c>
      <c r="J366" s="3" t="s">
        <v>1806</v>
      </c>
      <c r="K366" s="3" t="s">
        <v>27</v>
      </c>
      <c r="L366" s="3" t="s">
        <v>28</v>
      </c>
      <c r="M366" s="3" t="s">
        <v>1840</v>
      </c>
      <c r="N366" s="4">
        <v>76500</v>
      </c>
      <c r="O366" s="4">
        <v>30912979.125599999</v>
      </c>
    </row>
    <row r="367" spans="1:15" x14ac:dyDescent="0.3">
      <c r="A367" s="5" t="str">
        <f>List!$I$7</f>
        <v>2019-20</v>
      </c>
      <c r="B367" s="5" t="s">
        <v>16</v>
      </c>
      <c r="C367" s="5">
        <v>10</v>
      </c>
      <c r="D367" s="5" t="s">
        <v>1817</v>
      </c>
      <c r="E367" s="5" t="s">
        <v>330</v>
      </c>
      <c r="F367" s="5">
        <v>43</v>
      </c>
      <c r="G367" s="5" t="s">
        <v>110</v>
      </c>
      <c r="H367" s="5" t="s">
        <v>298</v>
      </c>
      <c r="I367" s="5" t="s">
        <v>80</v>
      </c>
      <c r="J367" s="5" t="s">
        <v>1806</v>
      </c>
      <c r="K367" s="5" t="s">
        <v>27</v>
      </c>
      <c r="L367" s="5" t="s">
        <v>35</v>
      </c>
      <c r="M367" s="5" t="s">
        <v>1841</v>
      </c>
      <c r="N367" s="6">
        <v>52500</v>
      </c>
      <c r="O367" s="6">
        <v>1098628.7697000001</v>
      </c>
    </row>
    <row r="368" spans="1:15" x14ac:dyDescent="0.3">
      <c r="A368" s="3" t="str">
        <f>List!$I$7</f>
        <v>2019-20</v>
      </c>
      <c r="B368" s="3" t="s">
        <v>141</v>
      </c>
      <c r="C368" s="3">
        <v>5</v>
      </c>
      <c r="D368" s="3" t="s">
        <v>1819</v>
      </c>
      <c r="E368" s="3" t="s">
        <v>109</v>
      </c>
      <c r="F368" s="3">
        <v>64</v>
      </c>
      <c r="G368" s="3" t="s">
        <v>90</v>
      </c>
      <c r="H368" s="3" t="s">
        <v>638</v>
      </c>
      <c r="I368" s="3" t="s">
        <v>26</v>
      </c>
      <c r="J368" s="3" t="s">
        <v>86</v>
      </c>
      <c r="K368" s="3" t="s">
        <v>48</v>
      </c>
      <c r="L368" s="3" t="s">
        <v>49</v>
      </c>
      <c r="M368" s="3" t="s">
        <v>1841</v>
      </c>
      <c r="N368" s="4">
        <v>22500</v>
      </c>
      <c r="O368" s="4">
        <v>81396.057600000015</v>
      </c>
    </row>
    <row r="369" spans="1:15" x14ac:dyDescent="0.3">
      <c r="A369" s="5" t="str">
        <f>List!$I$7</f>
        <v>2019-20</v>
      </c>
      <c r="B369" s="5" t="s">
        <v>101</v>
      </c>
      <c r="C369" s="5">
        <v>9</v>
      </c>
      <c r="D369" s="5" t="s">
        <v>1816</v>
      </c>
      <c r="E369" s="5" t="s">
        <v>89</v>
      </c>
      <c r="F369" s="5">
        <v>23</v>
      </c>
      <c r="G369" s="5" t="s">
        <v>1149</v>
      </c>
      <c r="H369" s="5" t="s">
        <v>838</v>
      </c>
      <c r="I369" s="5" t="s">
        <v>32</v>
      </c>
      <c r="J369" s="5" t="s">
        <v>86</v>
      </c>
      <c r="K369" s="5" t="s">
        <v>48</v>
      </c>
      <c r="L369" s="5" t="s">
        <v>49</v>
      </c>
      <c r="M369" s="5" t="s">
        <v>1840</v>
      </c>
      <c r="N369" s="6">
        <v>61500</v>
      </c>
      <c r="O369" s="6">
        <v>4372221.9895199994</v>
      </c>
    </row>
    <row r="370" spans="1:15" x14ac:dyDescent="0.3">
      <c r="A370" s="3" t="str">
        <f>List!$I$7</f>
        <v>2019-20</v>
      </c>
      <c r="B370" s="3" t="s">
        <v>50</v>
      </c>
      <c r="C370" s="3">
        <v>11</v>
      </c>
      <c r="D370" s="3" t="s">
        <v>1817</v>
      </c>
      <c r="E370" s="3" t="s">
        <v>374</v>
      </c>
      <c r="F370" s="3">
        <v>15</v>
      </c>
      <c r="G370" s="3" t="s">
        <v>1150</v>
      </c>
      <c r="H370" s="3" t="s">
        <v>1180</v>
      </c>
      <c r="I370" s="3" t="s">
        <v>63</v>
      </c>
      <c r="J370" s="3" t="s">
        <v>1805</v>
      </c>
      <c r="K370" s="3" t="s">
        <v>34</v>
      </c>
      <c r="L370" s="3" t="s">
        <v>35</v>
      </c>
      <c r="M370" s="3" t="s">
        <v>1840</v>
      </c>
      <c r="N370" s="4">
        <v>36000</v>
      </c>
      <c r="O370" s="4">
        <v>1127147.9472000001</v>
      </c>
    </row>
    <row r="371" spans="1:15" x14ac:dyDescent="0.3">
      <c r="A371" s="5" t="str">
        <f>List!$I$7</f>
        <v>2019-20</v>
      </c>
      <c r="B371" s="5" t="s">
        <v>45</v>
      </c>
      <c r="C371" s="5">
        <v>2</v>
      </c>
      <c r="D371" s="5" t="s">
        <v>1818</v>
      </c>
      <c r="E371" s="5" t="s">
        <v>260</v>
      </c>
      <c r="F371" s="5">
        <v>65</v>
      </c>
      <c r="G371" s="5" t="s">
        <v>1151</v>
      </c>
      <c r="H371" s="5" t="s">
        <v>1078</v>
      </c>
      <c r="I371" s="5" t="s">
        <v>59</v>
      </c>
      <c r="J371" s="5" t="s">
        <v>1805</v>
      </c>
      <c r="K371" s="5" t="s">
        <v>21</v>
      </c>
      <c r="L371" s="5" t="s">
        <v>22</v>
      </c>
      <c r="M371" s="5" t="s">
        <v>1840</v>
      </c>
      <c r="N371" s="6">
        <v>82500</v>
      </c>
      <c r="O371" s="6">
        <v>12709508.496300001</v>
      </c>
    </row>
    <row r="372" spans="1:15" x14ac:dyDescent="0.3">
      <c r="A372" s="3" t="str">
        <f>List!$I$7</f>
        <v>2019-20</v>
      </c>
      <c r="B372" s="3" t="s">
        <v>16</v>
      </c>
      <c r="C372" s="3">
        <v>10</v>
      </c>
      <c r="D372" s="3" t="s">
        <v>1817</v>
      </c>
      <c r="E372" s="3" t="s">
        <v>147</v>
      </c>
      <c r="F372" s="3">
        <v>74</v>
      </c>
      <c r="G372" s="3" t="s">
        <v>656</v>
      </c>
      <c r="H372" s="3" t="s">
        <v>707</v>
      </c>
      <c r="I372" s="3" t="s">
        <v>54</v>
      </c>
      <c r="J372" s="3" t="s">
        <v>33</v>
      </c>
      <c r="K372" s="3" t="s">
        <v>27</v>
      </c>
      <c r="L372" s="3" t="s">
        <v>28</v>
      </c>
      <c r="M372" s="3" t="s">
        <v>1840</v>
      </c>
      <c r="N372" s="4">
        <v>30000</v>
      </c>
      <c r="O372" s="4">
        <v>2096366.3820000002</v>
      </c>
    </row>
    <row r="373" spans="1:15" x14ac:dyDescent="0.3">
      <c r="A373" s="5" t="str">
        <f>List!$I$7</f>
        <v>2019-20</v>
      </c>
      <c r="B373" s="5" t="s">
        <v>83</v>
      </c>
      <c r="C373" s="5">
        <v>3</v>
      </c>
      <c r="D373" s="5" t="s">
        <v>1818</v>
      </c>
      <c r="E373" s="5" t="s">
        <v>335</v>
      </c>
      <c r="F373" s="5">
        <v>53</v>
      </c>
      <c r="G373" s="5" t="s">
        <v>1152</v>
      </c>
      <c r="H373" s="5" t="s">
        <v>364</v>
      </c>
      <c r="I373" s="5" t="s">
        <v>26</v>
      </c>
      <c r="J373" s="5" t="s">
        <v>33</v>
      </c>
      <c r="K373" s="5" t="s">
        <v>21</v>
      </c>
      <c r="L373" s="5" t="s">
        <v>22</v>
      </c>
      <c r="M373" s="5" t="s">
        <v>1840</v>
      </c>
      <c r="N373" s="6">
        <v>69000</v>
      </c>
      <c r="O373" s="6">
        <v>341269.929</v>
      </c>
    </row>
    <row r="374" spans="1:15" x14ac:dyDescent="0.3">
      <c r="A374" s="3" t="str">
        <f>List!$I$7</f>
        <v>2019-20</v>
      </c>
      <c r="B374" s="3" t="s">
        <v>45</v>
      </c>
      <c r="C374" s="3">
        <v>2</v>
      </c>
      <c r="D374" s="3" t="s">
        <v>1818</v>
      </c>
      <c r="E374" s="3" t="s">
        <v>202</v>
      </c>
      <c r="F374" s="3">
        <v>21</v>
      </c>
      <c r="G374" s="3" t="s">
        <v>680</v>
      </c>
      <c r="H374" s="3" t="s">
        <v>1369</v>
      </c>
      <c r="I374" s="3" t="s">
        <v>40</v>
      </c>
      <c r="J374" s="3" t="s">
        <v>72</v>
      </c>
      <c r="K374" s="3" t="s">
        <v>34</v>
      </c>
      <c r="L374" s="3" t="s">
        <v>35</v>
      </c>
      <c r="M374" s="3" t="s">
        <v>1840</v>
      </c>
      <c r="N374" s="4">
        <v>78000</v>
      </c>
      <c r="O374" s="4">
        <v>1221323.9781600002</v>
      </c>
    </row>
    <row r="375" spans="1:15" x14ac:dyDescent="0.3">
      <c r="A375" s="5" t="str">
        <f>List!$I$7</f>
        <v>2019-20</v>
      </c>
      <c r="B375" s="5" t="s">
        <v>36</v>
      </c>
      <c r="C375" s="5">
        <v>8</v>
      </c>
      <c r="D375" s="5" t="s">
        <v>1816</v>
      </c>
      <c r="E375" s="5" t="s">
        <v>46</v>
      </c>
      <c r="F375" s="5">
        <v>63</v>
      </c>
      <c r="G375" s="5" t="s">
        <v>1150</v>
      </c>
      <c r="H375" s="5" t="s">
        <v>666</v>
      </c>
      <c r="I375" s="5" t="s">
        <v>40</v>
      </c>
      <c r="J375" s="5" t="s">
        <v>72</v>
      </c>
      <c r="K375" s="5" t="s">
        <v>21</v>
      </c>
      <c r="L375" s="5" t="s">
        <v>22</v>
      </c>
      <c r="M375" s="5" t="s">
        <v>1839</v>
      </c>
      <c r="N375" s="6">
        <v>61500</v>
      </c>
      <c r="O375" s="6">
        <v>1925544.4098000003</v>
      </c>
    </row>
    <row r="376" spans="1:15" x14ac:dyDescent="0.3">
      <c r="A376" s="3" t="str">
        <f>List!$I$7</f>
        <v>2019-20</v>
      </c>
      <c r="B376" s="3" t="s">
        <v>45</v>
      </c>
      <c r="C376" s="3">
        <v>2</v>
      </c>
      <c r="D376" s="3" t="s">
        <v>1818</v>
      </c>
      <c r="E376" s="3" t="s">
        <v>104</v>
      </c>
      <c r="F376" s="3">
        <v>74</v>
      </c>
      <c r="G376" s="3" t="s">
        <v>1470</v>
      </c>
      <c r="H376" s="3" t="s">
        <v>206</v>
      </c>
      <c r="I376" s="3" t="s">
        <v>26</v>
      </c>
      <c r="J376" s="3" t="s">
        <v>1806</v>
      </c>
      <c r="K376" s="3" t="s">
        <v>27</v>
      </c>
      <c r="L376" s="3" t="s">
        <v>28</v>
      </c>
      <c r="M376" s="3" t="s">
        <v>1840</v>
      </c>
      <c r="N376" s="4">
        <v>66000</v>
      </c>
      <c r="O376" s="4">
        <v>22528093.341599993</v>
      </c>
    </row>
    <row r="377" spans="1:15" x14ac:dyDescent="0.3">
      <c r="A377" s="5" t="str">
        <f>List!$I$7</f>
        <v>2019-20</v>
      </c>
      <c r="B377" s="5" t="s">
        <v>141</v>
      </c>
      <c r="C377" s="5">
        <v>5</v>
      </c>
      <c r="D377" s="5" t="s">
        <v>1819</v>
      </c>
      <c r="E377" s="5" t="s">
        <v>163</v>
      </c>
      <c r="F377" s="5">
        <v>78</v>
      </c>
      <c r="G377" s="5" t="s">
        <v>1058</v>
      </c>
      <c r="H377" s="5" t="s">
        <v>391</v>
      </c>
      <c r="I377" s="5" t="s">
        <v>54</v>
      </c>
      <c r="J377" s="5" t="s">
        <v>86</v>
      </c>
      <c r="K377" s="5" t="s">
        <v>27</v>
      </c>
      <c r="L377" s="5" t="s">
        <v>28</v>
      </c>
      <c r="M377" s="5" t="s">
        <v>1841</v>
      </c>
      <c r="N377" s="6">
        <v>91500</v>
      </c>
      <c r="O377" s="6">
        <v>331010.63423999998</v>
      </c>
    </row>
    <row r="378" spans="1:15" x14ac:dyDescent="0.3">
      <c r="A378" s="3" t="str">
        <f>List!$I$7</f>
        <v>2019-20</v>
      </c>
      <c r="B378" s="3" t="s">
        <v>83</v>
      </c>
      <c r="C378" s="3">
        <v>3</v>
      </c>
      <c r="D378" s="3" t="s">
        <v>1818</v>
      </c>
      <c r="E378" s="3" t="s">
        <v>199</v>
      </c>
      <c r="F378" s="3">
        <v>69</v>
      </c>
      <c r="G378" s="3" t="s">
        <v>1581</v>
      </c>
      <c r="H378" s="3" t="s">
        <v>841</v>
      </c>
      <c r="I378" s="3" t="s">
        <v>80</v>
      </c>
      <c r="J378" s="3" t="s">
        <v>1806</v>
      </c>
      <c r="K378" s="3" t="s">
        <v>34</v>
      </c>
      <c r="L378" s="3" t="s">
        <v>35</v>
      </c>
      <c r="M378" s="3" t="s">
        <v>1840</v>
      </c>
      <c r="N378" s="4">
        <v>25500</v>
      </c>
      <c r="O378" s="4">
        <v>237046.58559999996</v>
      </c>
    </row>
    <row r="379" spans="1:15" x14ac:dyDescent="0.3">
      <c r="A379" s="5" t="str">
        <f>List!$I$7</f>
        <v>2019-20</v>
      </c>
      <c r="B379" s="5" t="s">
        <v>16</v>
      </c>
      <c r="C379" s="5">
        <v>10</v>
      </c>
      <c r="D379" s="5" t="s">
        <v>1817</v>
      </c>
      <c r="E379" s="5" t="s">
        <v>17</v>
      </c>
      <c r="F379" s="5">
        <v>51</v>
      </c>
      <c r="G379" s="5" t="s">
        <v>485</v>
      </c>
      <c r="H379" s="5" t="s">
        <v>318</v>
      </c>
      <c r="I379" s="5" t="s">
        <v>54</v>
      </c>
      <c r="J379" s="5" t="s">
        <v>1805</v>
      </c>
      <c r="K379" s="5" t="s">
        <v>21</v>
      </c>
      <c r="L379" s="5" t="s">
        <v>22</v>
      </c>
      <c r="M379" s="5" t="s">
        <v>1841</v>
      </c>
      <c r="N379" s="6">
        <v>19500</v>
      </c>
      <c r="O379" s="6">
        <v>76301.825599999996</v>
      </c>
    </row>
    <row r="380" spans="1:15" x14ac:dyDescent="0.3">
      <c r="A380" s="3" t="str">
        <f>List!$I$7</f>
        <v>2019-20</v>
      </c>
      <c r="B380" s="3" t="s">
        <v>141</v>
      </c>
      <c r="C380" s="3">
        <v>5</v>
      </c>
      <c r="D380" s="3" t="s">
        <v>1819</v>
      </c>
      <c r="E380" s="3" t="s">
        <v>136</v>
      </c>
      <c r="F380" s="3">
        <v>15</v>
      </c>
      <c r="G380" s="3" t="s">
        <v>541</v>
      </c>
      <c r="H380" s="3" t="s">
        <v>1088</v>
      </c>
      <c r="I380" s="3" t="s">
        <v>26</v>
      </c>
      <c r="J380" s="3" t="s">
        <v>72</v>
      </c>
      <c r="K380" s="3" t="s">
        <v>34</v>
      </c>
      <c r="L380" s="3" t="s">
        <v>35</v>
      </c>
      <c r="M380" s="3" t="s">
        <v>1840</v>
      </c>
      <c r="N380" s="4">
        <v>72000</v>
      </c>
      <c r="O380" s="4">
        <v>725066.49599999981</v>
      </c>
    </row>
    <row r="381" spans="1:15" x14ac:dyDescent="0.3">
      <c r="A381" s="5" t="str">
        <f>List!$I$7</f>
        <v>2019-20</v>
      </c>
      <c r="B381" s="5" t="s">
        <v>141</v>
      </c>
      <c r="C381" s="5">
        <v>5</v>
      </c>
      <c r="D381" s="5" t="s">
        <v>1819</v>
      </c>
      <c r="E381" s="5" t="s">
        <v>425</v>
      </c>
      <c r="F381" s="5">
        <v>13</v>
      </c>
      <c r="G381" s="5" t="s">
        <v>760</v>
      </c>
      <c r="H381" s="5" t="s">
        <v>749</v>
      </c>
      <c r="I381" s="5" t="s">
        <v>40</v>
      </c>
      <c r="J381" s="5" t="s">
        <v>1806</v>
      </c>
      <c r="K381" s="5" t="s">
        <v>34</v>
      </c>
      <c r="L381" s="5" t="s">
        <v>35</v>
      </c>
      <c r="M381" s="5" t="s">
        <v>1841</v>
      </c>
      <c r="N381" s="6">
        <v>27000</v>
      </c>
      <c r="O381" s="6">
        <v>290741.61599999998</v>
      </c>
    </row>
    <row r="382" spans="1:15" x14ac:dyDescent="0.3">
      <c r="A382" s="3" t="str">
        <f>List!$I$7</f>
        <v>2019-20</v>
      </c>
      <c r="B382" s="3" t="s">
        <v>92</v>
      </c>
      <c r="C382" s="3">
        <v>12</v>
      </c>
      <c r="D382" s="3" t="s">
        <v>1817</v>
      </c>
      <c r="E382" s="3" t="s">
        <v>51</v>
      </c>
      <c r="F382" s="3">
        <v>74</v>
      </c>
      <c r="G382" s="3" t="s">
        <v>1680</v>
      </c>
      <c r="H382" s="3" t="s">
        <v>634</v>
      </c>
      <c r="I382" s="3" t="s">
        <v>20</v>
      </c>
      <c r="J382" s="3" t="s">
        <v>44</v>
      </c>
      <c r="K382" s="3" t="s">
        <v>27</v>
      </c>
      <c r="L382" s="3" t="s">
        <v>28</v>
      </c>
      <c r="M382" s="3" t="s">
        <v>1839</v>
      </c>
      <c r="N382" s="4">
        <v>45000</v>
      </c>
      <c r="O382" s="4">
        <v>2478598.7579999999</v>
      </c>
    </row>
    <row r="383" spans="1:15" x14ac:dyDescent="0.3">
      <c r="A383" s="5" t="str">
        <f>List!$I$7</f>
        <v>2019-20</v>
      </c>
      <c r="B383" s="5" t="s">
        <v>125</v>
      </c>
      <c r="C383" s="5">
        <v>7</v>
      </c>
      <c r="D383" s="5" t="s">
        <v>1816</v>
      </c>
      <c r="E383" s="5" t="s">
        <v>77</v>
      </c>
      <c r="F383" s="5">
        <v>16</v>
      </c>
      <c r="G383" s="5" t="s">
        <v>866</v>
      </c>
      <c r="H383" s="5" t="s">
        <v>1091</v>
      </c>
      <c r="I383" s="5" t="s">
        <v>40</v>
      </c>
      <c r="J383" s="5" t="s">
        <v>1805</v>
      </c>
      <c r="K383" s="5" t="s">
        <v>21</v>
      </c>
      <c r="L383" s="5" t="s">
        <v>22</v>
      </c>
      <c r="M383" s="5" t="s">
        <v>1841</v>
      </c>
      <c r="N383" s="6">
        <v>69000</v>
      </c>
      <c r="O383" s="6">
        <v>493228.80288000009</v>
      </c>
    </row>
    <row r="384" spans="1:15" x14ac:dyDescent="0.3">
      <c r="A384" s="3" t="str">
        <f>List!$I$7</f>
        <v>2019-20</v>
      </c>
      <c r="B384" s="3" t="s">
        <v>45</v>
      </c>
      <c r="C384" s="3">
        <v>2</v>
      </c>
      <c r="D384" s="3" t="s">
        <v>1818</v>
      </c>
      <c r="E384" s="3" t="s">
        <v>145</v>
      </c>
      <c r="F384" s="3">
        <v>70</v>
      </c>
      <c r="G384" s="3" t="s">
        <v>621</v>
      </c>
      <c r="H384" s="3" t="s">
        <v>1441</v>
      </c>
      <c r="I384" s="3" t="s">
        <v>26</v>
      </c>
      <c r="J384" s="3" t="s">
        <v>72</v>
      </c>
      <c r="K384" s="3" t="s">
        <v>21</v>
      </c>
      <c r="L384" s="3" t="s">
        <v>22</v>
      </c>
      <c r="M384" s="3" t="s">
        <v>1841</v>
      </c>
      <c r="N384" s="4">
        <v>88500</v>
      </c>
      <c r="O384" s="4">
        <v>620628.83519999986</v>
      </c>
    </row>
    <row r="385" spans="1:15" x14ac:dyDescent="0.3">
      <c r="A385" s="5" t="str">
        <f>List!$I$7</f>
        <v>2019-20</v>
      </c>
      <c r="B385" s="5" t="s">
        <v>45</v>
      </c>
      <c r="C385" s="5">
        <v>2</v>
      </c>
      <c r="D385" s="5" t="s">
        <v>1818</v>
      </c>
      <c r="E385" s="5" t="s">
        <v>277</v>
      </c>
      <c r="F385" s="5">
        <v>62</v>
      </c>
      <c r="G385" s="5" t="s">
        <v>110</v>
      </c>
      <c r="H385" s="5" t="s">
        <v>1717</v>
      </c>
      <c r="I385" s="5" t="s">
        <v>20</v>
      </c>
      <c r="J385" s="5" t="s">
        <v>33</v>
      </c>
      <c r="K385" s="5" t="s">
        <v>34</v>
      </c>
      <c r="L385" s="5" t="s">
        <v>35</v>
      </c>
      <c r="M385" s="5" t="s">
        <v>1841</v>
      </c>
      <c r="N385" s="6">
        <v>79500</v>
      </c>
      <c r="O385" s="6">
        <v>1663637.8512600001</v>
      </c>
    </row>
    <row r="386" spans="1:15" x14ac:dyDescent="0.3">
      <c r="A386" s="3" t="str">
        <f>List!$I$7</f>
        <v>2019-20</v>
      </c>
      <c r="B386" s="3" t="s">
        <v>16</v>
      </c>
      <c r="C386" s="3">
        <v>10</v>
      </c>
      <c r="D386" s="3" t="s">
        <v>1817</v>
      </c>
      <c r="E386" s="3" t="s">
        <v>147</v>
      </c>
      <c r="F386" s="3">
        <v>30</v>
      </c>
      <c r="G386" s="3" t="s">
        <v>1765</v>
      </c>
      <c r="H386" s="3" t="s">
        <v>707</v>
      </c>
      <c r="I386" s="3" t="s">
        <v>54</v>
      </c>
      <c r="J386" s="3" t="s">
        <v>33</v>
      </c>
      <c r="K386" s="3" t="s">
        <v>27</v>
      </c>
      <c r="L386" s="3" t="s">
        <v>28</v>
      </c>
      <c r="M386" s="3" t="s">
        <v>1841</v>
      </c>
      <c r="N386" s="4">
        <v>42000</v>
      </c>
      <c r="O386" s="4">
        <v>604545.23360000004</v>
      </c>
    </row>
    <row r="387" spans="1:15" x14ac:dyDescent="0.3">
      <c r="A387" s="5" t="str">
        <f>List!$I$7</f>
        <v>2019-20</v>
      </c>
      <c r="B387" s="5" t="s">
        <v>92</v>
      </c>
      <c r="C387" s="5">
        <v>12</v>
      </c>
      <c r="D387" s="5" t="s">
        <v>1817</v>
      </c>
      <c r="E387" s="5" t="s">
        <v>131</v>
      </c>
      <c r="F387" s="5">
        <v>75</v>
      </c>
      <c r="G387" s="5" t="s">
        <v>139</v>
      </c>
      <c r="H387" s="5" t="s">
        <v>739</v>
      </c>
      <c r="I387" s="5" t="s">
        <v>59</v>
      </c>
      <c r="J387" s="5" t="s">
        <v>72</v>
      </c>
      <c r="K387" s="5" t="s">
        <v>21</v>
      </c>
      <c r="L387" s="5" t="s">
        <v>22</v>
      </c>
      <c r="M387" s="5" t="s">
        <v>1840</v>
      </c>
      <c r="N387" s="6">
        <v>66000</v>
      </c>
      <c r="O387" s="6">
        <v>1276889.3807999999</v>
      </c>
    </row>
    <row r="388" spans="1:15" x14ac:dyDescent="0.3">
      <c r="A388" s="3" t="str">
        <f>List!$I$7</f>
        <v>2019-20</v>
      </c>
      <c r="B388" s="3" t="s">
        <v>36</v>
      </c>
      <c r="C388" s="3">
        <v>8</v>
      </c>
      <c r="D388" s="3" t="s">
        <v>1816</v>
      </c>
      <c r="E388" s="3" t="s">
        <v>342</v>
      </c>
      <c r="F388" s="3">
        <v>76</v>
      </c>
      <c r="G388" s="3" t="s">
        <v>453</v>
      </c>
      <c r="H388" s="3" t="s">
        <v>1074</v>
      </c>
      <c r="I388" s="3" t="s">
        <v>59</v>
      </c>
      <c r="J388" s="3" t="s">
        <v>33</v>
      </c>
      <c r="K388" s="3" t="s">
        <v>48</v>
      </c>
      <c r="L388" s="3" t="s">
        <v>49</v>
      </c>
      <c r="M388" s="3" t="s">
        <v>1840</v>
      </c>
      <c r="N388" s="4">
        <v>45000</v>
      </c>
      <c r="O388" s="4">
        <v>582143.49599999993</v>
      </c>
    </row>
    <row r="389" spans="1:15" x14ac:dyDescent="0.3">
      <c r="A389" s="5" t="str">
        <f>List!$I$7</f>
        <v>2019-20</v>
      </c>
      <c r="B389" s="5" t="s">
        <v>125</v>
      </c>
      <c r="C389" s="5">
        <v>7</v>
      </c>
      <c r="D389" s="5" t="s">
        <v>1816</v>
      </c>
      <c r="E389" s="5" t="s">
        <v>64</v>
      </c>
      <c r="F389" s="5">
        <v>13</v>
      </c>
      <c r="G389" s="5" t="s">
        <v>944</v>
      </c>
      <c r="H389" s="5" t="s">
        <v>1375</v>
      </c>
      <c r="I389" s="5" t="s">
        <v>26</v>
      </c>
      <c r="J389" s="5" t="s">
        <v>1806</v>
      </c>
      <c r="K389" s="5" t="s">
        <v>34</v>
      </c>
      <c r="L389" s="5" t="s">
        <v>35</v>
      </c>
      <c r="M389" s="5" t="s">
        <v>1840</v>
      </c>
      <c r="N389" s="6">
        <v>51000</v>
      </c>
      <c r="O389" s="6">
        <v>3059302.6463999995</v>
      </c>
    </row>
    <row r="390" spans="1:15" x14ac:dyDescent="0.3">
      <c r="A390" s="3" t="str">
        <f>List!$I$7</f>
        <v>2019-20</v>
      </c>
      <c r="B390" s="3" t="s">
        <v>141</v>
      </c>
      <c r="C390" s="3">
        <v>5</v>
      </c>
      <c r="D390" s="3" t="s">
        <v>1819</v>
      </c>
      <c r="E390" s="3" t="s">
        <v>475</v>
      </c>
      <c r="F390" s="3">
        <v>20</v>
      </c>
      <c r="G390" s="3" t="s">
        <v>134</v>
      </c>
      <c r="H390" s="3" t="s">
        <v>867</v>
      </c>
      <c r="I390" s="3" t="s">
        <v>63</v>
      </c>
      <c r="J390" s="3" t="s">
        <v>1806</v>
      </c>
      <c r="K390" s="3" t="s">
        <v>27</v>
      </c>
      <c r="L390" s="3" t="s">
        <v>28</v>
      </c>
      <c r="M390" s="3" t="s">
        <v>1841</v>
      </c>
      <c r="N390" s="4">
        <v>12000</v>
      </c>
      <c r="O390" s="4">
        <v>167459.05439999999</v>
      </c>
    </row>
    <row r="391" spans="1:15" x14ac:dyDescent="0.3">
      <c r="A391" s="5" t="str">
        <f>List!$I$7</f>
        <v>2019-20</v>
      </c>
      <c r="B391" s="5" t="s">
        <v>116</v>
      </c>
      <c r="C391" s="5">
        <v>1</v>
      </c>
      <c r="D391" s="5" t="s">
        <v>1818</v>
      </c>
      <c r="E391" s="5" t="s">
        <v>374</v>
      </c>
      <c r="F391" s="5">
        <v>75</v>
      </c>
      <c r="G391" s="5" t="s">
        <v>499</v>
      </c>
      <c r="H391" s="5" t="s">
        <v>293</v>
      </c>
      <c r="I391" s="5" t="s">
        <v>63</v>
      </c>
      <c r="J391" s="5" t="s">
        <v>1806</v>
      </c>
      <c r="K391" s="5" t="s">
        <v>21</v>
      </c>
      <c r="L391" s="5" t="s">
        <v>22</v>
      </c>
      <c r="M391" s="5" t="s">
        <v>1841</v>
      </c>
      <c r="N391" s="6">
        <v>43500</v>
      </c>
      <c r="O391" s="6">
        <v>5687764.5131999999</v>
      </c>
    </row>
    <row r="392" spans="1:15" x14ac:dyDescent="0.3">
      <c r="A392" s="3" t="str">
        <f>List!$I$7</f>
        <v>2019-20</v>
      </c>
      <c r="B392" s="3" t="s">
        <v>83</v>
      </c>
      <c r="C392" s="3">
        <v>3</v>
      </c>
      <c r="D392" s="3" t="s">
        <v>1818</v>
      </c>
      <c r="E392" s="3" t="s">
        <v>714</v>
      </c>
      <c r="F392" s="3">
        <v>11</v>
      </c>
      <c r="G392" s="3" t="s">
        <v>1160</v>
      </c>
      <c r="H392" s="3" t="s">
        <v>885</v>
      </c>
      <c r="I392" s="3" t="s">
        <v>80</v>
      </c>
      <c r="J392" s="3" t="s">
        <v>86</v>
      </c>
      <c r="K392" s="3" t="s">
        <v>21</v>
      </c>
      <c r="L392" s="3" t="s">
        <v>22</v>
      </c>
      <c r="M392" s="3" t="s">
        <v>1841</v>
      </c>
      <c r="N392" s="4">
        <v>75000</v>
      </c>
      <c r="O392" s="4">
        <v>1106733.4431999999</v>
      </c>
    </row>
    <row r="393" spans="1:15" x14ac:dyDescent="0.3">
      <c r="A393" s="5" t="str">
        <f>List!$I$7</f>
        <v>2019-20</v>
      </c>
      <c r="B393" s="5" t="s">
        <v>36</v>
      </c>
      <c r="C393" s="5">
        <v>8</v>
      </c>
      <c r="D393" s="5" t="s">
        <v>1816</v>
      </c>
      <c r="E393" s="5" t="s">
        <v>344</v>
      </c>
      <c r="F393" s="5">
        <v>51</v>
      </c>
      <c r="G393" s="5" t="s">
        <v>1161</v>
      </c>
      <c r="H393" s="5" t="s">
        <v>118</v>
      </c>
      <c r="I393" s="5" t="s">
        <v>59</v>
      </c>
      <c r="J393" s="5" t="s">
        <v>1806</v>
      </c>
      <c r="K393" s="5" t="s">
        <v>21</v>
      </c>
      <c r="L393" s="5" t="s">
        <v>22</v>
      </c>
      <c r="M393" s="5" t="s">
        <v>1840</v>
      </c>
      <c r="N393" s="6">
        <v>42000</v>
      </c>
      <c r="O393" s="6">
        <v>254494.73280000003</v>
      </c>
    </row>
    <row r="394" spans="1:15" x14ac:dyDescent="0.3">
      <c r="A394" s="3" t="str">
        <f>List!$I$7</f>
        <v>2019-20</v>
      </c>
      <c r="B394" s="3" t="s">
        <v>45</v>
      </c>
      <c r="C394" s="3">
        <v>2</v>
      </c>
      <c r="D394" s="3" t="s">
        <v>1818</v>
      </c>
      <c r="E394" s="3" t="s">
        <v>136</v>
      </c>
      <c r="F394" s="3">
        <v>70</v>
      </c>
      <c r="G394" s="3" t="s">
        <v>966</v>
      </c>
      <c r="H394" s="3" t="s">
        <v>352</v>
      </c>
      <c r="I394" s="3" t="s">
        <v>26</v>
      </c>
      <c r="J394" s="3" t="s">
        <v>33</v>
      </c>
      <c r="K394" s="3" t="s">
        <v>21</v>
      </c>
      <c r="L394" s="3" t="s">
        <v>22</v>
      </c>
      <c r="M394" s="3" t="s">
        <v>1839</v>
      </c>
      <c r="N394" s="4">
        <v>31500</v>
      </c>
      <c r="O394" s="4">
        <v>795010.55634000001</v>
      </c>
    </row>
    <row r="395" spans="1:15" x14ac:dyDescent="0.3">
      <c r="A395" s="5" t="str">
        <f>List!$I$7</f>
        <v>2019-20</v>
      </c>
      <c r="B395" s="5" t="s">
        <v>16</v>
      </c>
      <c r="C395" s="5">
        <v>10</v>
      </c>
      <c r="D395" s="5" t="s">
        <v>1817</v>
      </c>
      <c r="E395" s="5" t="s">
        <v>332</v>
      </c>
      <c r="F395" s="5">
        <v>22</v>
      </c>
      <c r="G395" s="5" t="s">
        <v>1163</v>
      </c>
      <c r="H395" s="5" t="s">
        <v>245</v>
      </c>
      <c r="I395" s="5" t="s">
        <v>32</v>
      </c>
      <c r="J395" s="5" t="s">
        <v>33</v>
      </c>
      <c r="K395" s="5" t="s">
        <v>48</v>
      </c>
      <c r="L395" s="5" t="s">
        <v>55</v>
      </c>
      <c r="M395" s="5" t="s">
        <v>1839</v>
      </c>
      <c r="N395" s="6">
        <v>28500</v>
      </c>
      <c r="O395" s="6">
        <v>7468817.554440001</v>
      </c>
    </row>
    <row r="396" spans="1:15" x14ac:dyDescent="0.3">
      <c r="A396" s="3" t="str">
        <f>List!$I$7</f>
        <v>2019-20</v>
      </c>
      <c r="B396" s="3" t="s">
        <v>50</v>
      </c>
      <c r="C396" s="3">
        <v>11</v>
      </c>
      <c r="D396" s="3" t="s">
        <v>1817</v>
      </c>
      <c r="E396" s="3" t="s">
        <v>160</v>
      </c>
      <c r="F396" s="3">
        <v>60</v>
      </c>
      <c r="G396" s="3" t="s">
        <v>1151</v>
      </c>
      <c r="H396" s="3" t="s">
        <v>1268</v>
      </c>
      <c r="I396" s="3" t="s">
        <v>26</v>
      </c>
      <c r="J396" s="3" t="s">
        <v>86</v>
      </c>
      <c r="K396" s="3" t="s">
        <v>27</v>
      </c>
      <c r="L396" s="3" t="s">
        <v>28</v>
      </c>
      <c r="M396" s="3" t="s">
        <v>1840</v>
      </c>
      <c r="N396" s="4">
        <v>67500</v>
      </c>
      <c r="O396" s="4">
        <v>10398688.769699998</v>
      </c>
    </row>
    <row r="397" spans="1:15" x14ac:dyDescent="0.3">
      <c r="A397" s="5" t="str">
        <f>List!$I$7</f>
        <v>2019-20</v>
      </c>
      <c r="B397" s="5" t="s">
        <v>60</v>
      </c>
      <c r="C397" s="5">
        <v>6</v>
      </c>
      <c r="D397" s="5" t="s">
        <v>1819</v>
      </c>
      <c r="E397" s="5" t="s">
        <v>305</v>
      </c>
      <c r="F397" s="5">
        <v>22</v>
      </c>
      <c r="G397" s="5" t="s">
        <v>1220</v>
      </c>
      <c r="H397" s="5" t="s">
        <v>729</v>
      </c>
      <c r="I397" s="5" t="s">
        <v>59</v>
      </c>
      <c r="J397" s="5" t="s">
        <v>72</v>
      </c>
      <c r="K397" s="5" t="s">
        <v>48</v>
      </c>
      <c r="L397" s="5" t="s">
        <v>55</v>
      </c>
      <c r="M397" s="5" t="s">
        <v>1840</v>
      </c>
      <c r="N397" s="6">
        <v>21000</v>
      </c>
      <c r="O397" s="6">
        <v>8022212.9679999985</v>
      </c>
    </row>
    <row r="398" spans="1:15" x14ac:dyDescent="0.3">
      <c r="A398" s="3" t="str">
        <f>List!$I$7</f>
        <v>2019-20</v>
      </c>
      <c r="B398" s="3" t="s">
        <v>36</v>
      </c>
      <c r="C398" s="3">
        <v>8</v>
      </c>
      <c r="D398" s="3" t="s">
        <v>1816</v>
      </c>
      <c r="E398" s="3" t="s">
        <v>267</v>
      </c>
      <c r="F398" s="3">
        <v>64</v>
      </c>
      <c r="G398" s="3" t="s">
        <v>593</v>
      </c>
      <c r="H398" s="3" t="s">
        <v>769</v>
      </c>
      <c r="I398" s="3" t="s">
        <v>54</v>
      </c>
      <c r="J398" s="3" t="s">
        <v>1806</v>
      </c>
      <c r="K398" s="3" t="s">
        <v>48</v>
      </c>
      <c r="L398" s="3" t="s">
        <v>49</v>
      </c>
      <c r="M398" s="3" t="s">
        <v>1839</v>
      </c>
      <c r="N398" s="4">
        <v>42000</v>
      </c>
      <c r="O398" s="4">
        <v>3526048.4212799999</v>
      </c>
    </row>
    <row r="399" spans="1:15" x14ac:dyDescent="0.3">
      <c r="A399" s="5" t="str">
        <f>List!$I$7</f>
        <v>2019-20</v>
      </c>
      <c r="B399" s="5" t="s">
        <v>83</v>
      </c>
      <c r="C399" s="5">
        <v>3</v>
      </c>
      <c r="D399" s="5" t="s">
        <v>1818</v>
      </c>
      <c r="E399" s="5" t="s">
        <v>70</v>
      </c>
      <c r="F399" s="5">
        <v>16</v>
      </c>
      <c r="G399" s="5" t="s">
        <v>1154</v>
      </c>
      <c r="H399" s="5" t="s">
        <v>1203</v>
      </c>
      <c r="I399" s="5" t="s">
        <v>63</v>
      </c>
      <c r="J399" s="5" t="s">
        <v>1805</v>
      </c>
      <c r="K399" s="5" t="s">
        <v>21</v>
      </c>
      <c r="L399" s="5" t="s">
        <v>22</v>
      </c>
      <c r="M399" s="5" t="s">
        <v>1841</v>
      </c>
      <c r="N399" s="6">
        <v>36000</v>
      </c>
      <c r="O399" s="6">
        <v>17245007.049599998</v>
      </c>
    </row>
    <row r="400" spans="1:15" x14ac:dyDescent="0.3">
      <c r="A400" s="3" t="str">
        <f>List!$I$7</f>
        <v>2019-20</v>
      </c>
      <c r="B400" s="3" t="s">
        <v>60</v>
      </c>
      <c r="C400" s="3">
        <v>6</v>
      </c>
      <c r="D400" s="3" t="s">
        <v>1819</v>
      </c>
      <c r="E400" s="3" t="s">
        <v>126</v>
      </c>
      <c r="F400" s="3">
        <v>30</v>
      </c>
      <c r="G400" s="3" t="s">
        <v>719</v>
      </c>
      <c r="H400" s="3" t="s">
        <v>1065</v>
      </c>
      <c r="I400" s="3" t="s">
        <v>80</v>
      </c>
      <c r="J400" s="3" t="s">
        <v>33</v>
      </c>
      <c r="K400" s="3" t="s">
        <v>27</v>
      </c>
      <c r="L400" s="3" t="s">
        <v>28</v>
      </c>
      <c r="M400" s="3" t="s">
        <v>1839</v>
      </c>
      <c r="N400" s="4">
        <v>40500</v>
      </c>
      <c r="O400" s="4">
        <v>297278.22959999996</v>
      </c>
    </row>
    <row r="401" spans="1:15" x14ac:dyDescent="0.3">
      <c r="A401" s="5" t="str">
        <f>List!$I$7</f>
        <v>2019-20</v>
      </c>
      <c r="B401" s="5" t="s">
        <v>125</v>
      </c>
      <c r="C401" s="5">
        <v>7</v>
      </c>
      <c r="D401" s="5" t="s">
        <v>1816</v>
      </c>
      <c r="E401" s="5" t="s">
        <v>219</v>
      </c>
      <c r="F401" s="5">
        <v>80</v>
      </c>
      <c r="G401" s="5" t="s">
        <v>1169</v>
      </c>
      <c r="H401" s="5" t="s">
        <v>1376</v>
      </c>
      <c r="I401" s="5" t="s">
        <v>54</v>
      </c>
      <c r="J401" s="5" t="s">
        <v>1806</v>
      </c>
      <c r="K401" s="5" t="s">
        <v>27</v>
      </c>
      <c r="L401" s="5" t="s">
        <v>35</v>
      </c>
      <c r="M401" s="5" t="s">
        <v>1840</v>
      </c>
      <c r="N401" s="6">
        <v>15000</v>
      </c>
      <c r="O401" s="6">
        <v>192877.60799999998</v>
      </c>
    </row>
    <row r="402" spans="1:15" x14ac:dyDescent="0.3">
      <c r="A402" s="3" t="str">
        <f>List!$I$7</f>
        <v>2019-20</v>
      </c>
      <c r="B402" s="3" t="s">
        <v>83</v>
      </c>
      <c r="C402" s="3">
        <v>3</v>
      </c>
      <c r="D402" s="3" t="s">
        <v>1818</v>
      </c>
      <c r="E402" s="3" t="s">
        <v>291</v>
      </c>
      <c r="F402" s="3">
        <v>58</v>
      </c>
      <c r="G402" s="3" t="s">
        <v>591</v>
      </c>
      <c r="H402" s="3" t="s">
        <v>592</v>
      </c>
      <c r="I402" s="3" t="s">
        <v>63</v>
      </c>
      <c r="J402" s="3" t="s">
        <v>33</v>
      </c>
      <c r="K402" s="3" t="s">
        <v>27</v>
      </c>
      <c r="L402" s="3" t="s">
        <v>28</v>
      </c>
      <c r="M402" s="3" t="s">
        <v>1839</v>
      </c>
      <c r="N402" s="4">
        <v>19500</v>
      </c>
      <c r="O402" s="4">
        <v>577570.76519999991</v>
      </c>
    </row>
    <row r="403" spans="1:15" x14ac:dyDescent="0.3">
      <c r="A403" s="5" t="str">
        <f>List!$I$7</f>
        <v>2019-20</v>
      </c>
      <c r="B403" s="5" t="s">
        <v>141</v>
      </c>
      <c r="C403" s="5">
        <v>5</v>
      </c>
      <c r="D403" s="5" t="s">
        <v>1819</v>
      </c>
      <c r="E403" s="5" t="s">
        <v>41</v>
      </c>
      <c r="F403" s="5">
        <v>32</v>
      </c>
      <c r="G403" s="5" t="s">
        <v>978</v>
      </c>
      <c r="H403" s="5" t="s">
        <v>1132</v>
      </c>
      <c r="I403" s="5" t="s">
        <v>40</v>
      </c>
      <c r="J403" s="5" t="s">
        <v>1806</v>
      </c>
      <c r="K403" s="5" t="s">
        <v>27</v>
      </c>
      <c r="L403" s="5" t="s">
        <v>35</v>
      </c>
      <c r="M403" s="5" t="s">
        <v>1841</v>
      </c>
      <c r="N403" s="6">
        <v>64500</v>
      </c>
      <c r="O403" s="6">
        <v>307457.56799999997</v>
      </c>
    </row>
    <row r="404" spans="1:15" x14ac:dyDescent="0.3">
      <c r="A404" s="3" t="str">
        <f>List!$I$7</f>
        <v>2019-20</v>
      </c>
      <c r="B404" s="3" t="s">
        <v>116</v>
      </c>
      <c r="C404" s="3">
        <v>1</v>
      </c>
      <c r="D404" s="3" t="s">
        <v>1818</v>
      </c>
      <c r="E404" s="3" t="s">
        <v>136</v>
      </c>
      <c r="F404" s="3">
        <v>16</v>
      </c>
      <c r="G404" s="3" t="s">
        <v>651</v>
      </c>
      <c r="H404" s="3" t="s">
        <v>1539</v>
      </c>
      <c r="I404" s="3" t="s">
        <v>20</v>
      </c>
      <c r="J404" s="3" t="s">
        <v>44</v>
      </c>
      <c r="K404" s="3" t="s">
        <v>21</v>
      </c>
      <c r="L404" s="3" t="s">
        <v>22</v>
      </c>
      <c r="M404" s="3" t="s">
        <v>1839</v>
      </c>
      <c r="N404" s="4">
        <v>88500</v>
      </c>
      <c r="O404" s="4">
        <v>2657720.4192000004</v>
      </c>
    </row>
    <row r="405" spans="1:15" x14ac:dyDescent="0.3">
      <c r="A405" s="5" t="str">
        <f>List!$I$7</f>
        <v>2019-20</v>
      </c>
      <c r="B405" s="5" t="s">
        <v>92</v>
      </c>
      <c r="C405" s="5">
        <v>12</v>
      </c>
      <c r="D405" s="5" t="s">
        <v>1817</v>
      </c>
      <c r="E405" s="5" t="s">
        <v>89</v>
      </c>
      <c r="F405" s="5">
        <v>16</v>
      </c>
      <c r="G405" s="5" t="s">
        <v>302</v>
      </c>
      <c r="H405" s="5" t="s">
        <v>1361</v>
      </c>
      <c r="I405" s="5" t="s">
        <v>32</v>
      </c>
      <c r="J405" s="5" t="s">
        <v>1805</v>
      </c>
      <c r="K405" s="5" t="s">
        <v>21</v>
      </c>
      <c r="L405" s="5" t="s">
        <v>22</v>
      </c>
      <c r="M405" s="5" t="s">
        <v>1839</v>
      </c>
      <c r="N405" s="6">
        <v>34500</v>
      </c>
      <c r="O405" s="6">
        <v>1876628.1072</v>
      </c>
    </row>
    <row r="406" spans="1:15" x14ac:dyDescent="0.3">
      <c r="A406" s="3" t="str">
        <f>List!$I$7</f>
        <v>2019-20</v>
      </c>
      <c r="B406" s="3" t="s">
        <v>101</v>
      </c>
      <c r="C406" s="3">
        <v>9</v>
      </c>
      <c r="D406" s="3" t="s">
        <v>1816</v>
      </c>
      <c r="E406" s="3" t="s">
        <v>335</v>
      </c>
      <c r="F406" s="3">
        <v>50</v>
      </c>
      <c r="G406" s="3" t="s">
        <v>1171</v>
      </c>
      <c r="H406" s="3" t="s">
        <v>816</v>
      </c>
      <c r="I406" s="3" t="s">
        <v>26</v>
      </c>
      <c r="J406" s="3" t="s">
        <v>1806</v>
      </c>
      <c r="K406" s="3" t="s">
        <v>21</v>
      </c>
      <c r="L406" s="3" t="s">
        <v>22</v>
      </c>
      <c r="M406" s="3" t="s">
        <v>1841</v>
      </c>
      <c r="N406" s="4">
        <v>36000</v>
      </c>
      <c r="O406" s="4">
        <v>161313.76800000004</v>
      </c>
    </row>
    <row r="407" spans="1:15" x14ac:dyDescent="0.3">
      <c r="A407" s="5" t="str">
        <f>List!$I$7</f>
        <v>2019-20</v>
      </c>
      <c r="B407" s="5" t="s">
        <v>36</v>
      </c>
      <c r="C407" s="5">
        <v>8</v>
      </c>
      <c r="D407" s="5" t="s">
        <v>1816</v>
      </c>
      <c r="E407" s="5" t="s">
        <v>439</v>
      </c>
      <c r="F407" s="5">
        <v>81</v>
      </c>
      <c r="G407" s="5" t="s">
        <v>777</v>
      </c>
      <c r="H407" s="5" t="s">
        <v>1073</v>
      </c>
      <c r="I407" s="5" t="s">
        <v>63</v>
      </c>
      <c r="J407" s="5" t="s">
        <v>86</v>
      </c>
      <c r="K407" s="5" t="s">
        <v>48</v>
      </c>
      <c r="L407" s="5" t="s">
        <v>49</v>
      </c>
      <c r="M407" s="5" t="s">
        <v>1840</v>
      </c>
      <c r="N407" s="6">
        <v>79500</v>
      </c>
      <c r="O407" s="6">
        <v>12148194.19572</v>
      </c>
    </row>
    <row r="408" spans="1:15" x14ac:dyDescent="0.3">
      <c r="A408" s="3" t="str">
        <f>List!$I$7</f>
        <v>2019-20</v>
      </c>
      <c r="B408" s="3" t="s">
        <v>83</v>
      </c>
      <c r="C408" s="3">
        <v>3</v>
      </c>
      <c r="D408" s="3" t="s">
        <v>1818</v>
      </c>
      <c r="E408" s="3" t="s">
        <v>145</v>
      </c>
      <c r="F408" s="3">
        <v>73</v>
      </c>
      <c r="G408" s="3" t="s">
        <v>1183</v>
      </c>
      <c r="H408" s="3" t="s">
        <v>1340</v>
      </c>
      <c r="I408" s="3" t="s">
        <v>54</v>
      </c>
      <c r="J408" s="3" t="s">
        <v>86</v>
      </c>
      <c r="K408" s="3" t="s">
        <v>48</v>
      </c>
      <c r="L408" s="3" t="s">
        <v>49</v>
      </c>
      <c r="M408" s="3" t="s">
        <v>1840</v>
      </c>
      <c r="N408" s="4">
        <v>31500</v>
      </c>
      <c r="O408" s="4">
        <v>963618.95321999991</v>
      </c>
    </row>
    <row r="409" spans="1:15" x14ac:dyDescent="0.3">
      <c r="A409" s="5" t="str">
        <f>List!$I$7</f>
        <v>2019-20</v>
      </c>
      <c r="B409" s="5" t="s">
        <v>76</v>
      </c>
      <c r="C409" s="5">
        <v>4</v>
      </c>
      <c r="D409" s="5" t="s">
        <v>1819</v>
      </c>
      <c r="E409" s="5" t="s">
        <v>160</v>
      </c>
      <c r="F409" s="5">
        <v>23</v>
      </c>
      <c r="G409" s="5" t="s">
        <v>1757</v>
      </c>
      <c r="H409" s="5" t="s">
        <v>1156</v>
      </c>
      <c r="I409" s="5" t="s">
        <v>40</v>
      </c>
      <c r="J409" s="5" t="s">
        <v>33</v>
      </c>
      <c r="K409" s="5" t="s">
        <v>48</v>
      </c>
      <c r="L409" s="5" t="s">
        <v>49</v>
      </c>
      <c r="M409" s="5" t="s">
        <v>1841</v>
      </c>
      <c r="N409" s="6">
        <v>36000</v>
      </c>
      <c r="O409" s="6">
        <v>386109.50400000013</v>
      </c>
    </row>
    <row r="410" spans="1:15" x14ac:dyDescent="0.3">
      <c r="A410" s="3" t="str">
        <f>List!$I$7</f>
        <v>2019-20</v>
      </c>
      <c r="B410" s="3" t="s">
        <v>76</v>
      </c>
      <c r="C410" s="3">
        <v>4</v>
      </c>
      <c r="D410" s="3" t="s">
        <v>1819</v>
      </c>
      <c r="E410" s="3" t="s">
        <v>410</v>
      </c>
      <c r="F410" s="3">
        <v>43</v>
      </c>
      <c r="G410" s="3" t="s">
        <v>107</v>
      </c>
      <c r="H410" s="3" t="s">
        <v>1443</v>
      </c>
      <c r="I410" s="3" t="s">
        <v>63</v>
      </c>
      <c r="J410" s="3" t="s">
        <v>1806</v>
      </c>
      <c r="K410" s="3" t="s">
        <v>34</v>
      </c>
      <c r="L410" s="3" t="s">
        <v>35</v>
      </c>
      <c r="M410" s="3" t="s">
        <v>1840</v>
      </c>
      <c r="N410" s="4">
        <v>28500</v>
      </c>
      <c r="O410" s="4">
        <v>269870.83199999999</v>
      </c>
    </row>
    <row r="411" spans="1:15" x14ac:dyDescent="0.3">
      <c r="A411" s="5" t="str">
        <f>List!$I$7</f>
        <v>2019-20</v>
      </c>
      <c r="B411" s="5" t="s">
        <v>76</v>
      </c>
      <c r="C411" s="5">
        <v>4</v>
      </c>
      <c r="D411" s="5" t="s">
        <v>1819</v>
      </c>
      <c r="E411" s="5" t="s">
        <v>84</v>
      </c>
      <c r="F411" s="5">
        <v>19</v>
      </c>
      <c r="G411" s="5" t="s">
        <v>1628</v>
      </c>
      <c r="H411" s="5" t="s">
        <v>479</v>
      </c>
      <c r="I411" s="5" t="s">
        <v>40</v>
      </c>
      <c r="J411" s="5" t="s">
        <v>1805</v>
      </c>
      <c r="K411" s="5" t="s">
        <v>48</v>
      </c>
      <c r="L411" s="5" t="s">
        <v>49</v>
      </c>
      <c r="M411" s="5" t="s">
        <v>1840</v>
      </c>
      <c r="N411" s="6">
        <v>55500</v>
      </c>
      <c r="O411" s="6">
        <v>25580737.789199997</v>
      </c>
    </row>
    <row r="412" spans="1:15" x14ac:dyDescent="0.3">
      <c r="A412" s="3" t="str">
        <f>List!$I$7</f>
        <v>2019-20</v>
      </c>
      <c r="B412" s="3" t="s">
        <v>36</v>
      </c>
      <c r="C412" s="3">
        <v>8</v>
      </c>
      <c r="D412" s="3" t="s">
        <v>1816</v>
      </c>
      <c r="E412" s="3" t="s">
        <v>147</v>
      </c>
      <c r="F412" s="3">
        <v>64</v>
      </c>
      <c r="G412" s="3" t="s">
        <v>413</v>
      </c>
      <c r="H412" s="3" t="s">
        <v>442</v>
      </c>
      <c r="I412" s="3" t="s">
        <v>59</v>
      </c>
      <c r="J412" s="3" t="s">
        <v>44</v>
      </c>
      <c r="K412" s="3" t="s">
        <v>48</v>
      </c>
      <c r="L412" s="3" t="s">
        <v>49</v>
      </c>
      <c r="M412" s="3" t="s">
        <v>1841</v>
      </c>
      <c r="N412" s="4">
        <v>45000</v>
      </c>
      <c r="O412" s="4">
        <v>267751.728</v>
      </c>
    </row>
    <row r="413" spans="1:15" x14ac:dyDescent="0.3">
      <c r="A413" s="5" t="str">
        <f>List!$I$7</f>
        <v>2019-20</v>
      </c>
      <c r="B413" s="5" t="s">
        <v>76</v>
      </c>
      <c r="C413" s="5">
        <v>4</v>
      </c>
      <c r="D413" s="5" t="s">
        <v>1819</v>
      </c>
      <c r="E413" s="5" t="s">
        <v>344</v>
      </c>
      <c r="F413" s="5">
        <v>45</v>
      </c>
      <c r="G413" s="5" t="s">
        <v>508</v>
      </c>
      <c r="H413" s="5" t="s">
        <v>872</v>
      </c>
      <c r="I413" s="5" t="s">
        <v>80</v>
      </c>
      <c r="J413" s="5" t="s">
        <v>44</v>
      </c>
      <c r="K413" s="5" t="s">
        <v>34</v>
      </c>
      <c r="L413" s="5" t="s">
        <v>35</v>
      </c>
      <c r="M413" s="5" t="s">
        <v>1840</v>
      </c>
      <c r="N413" s="6">
        <v>54000</v>
      </c>
      <c r="O413" s="6">
        <v>7576716.3674399992</v>
      </c>
    </row>
    <row r="414" spans="1:15" x14ac:dyDescent="0.3">
      <c r="A414" s="3" t="str">
        <f>List!$I$7</f>
        <v>2019-20</v>
      </c>
      <c r="B414" s="3" t="s">
        <v>76</v>
      </c>
      <c r="C414" s="3">
        <v>4</v>
      </c>
      <c r="D414" s="3" t="s">
        <v>1819</v>
      </c>
      <c r="E414" s="3" t="s">
        <v>240</v>
      </c>
      <c r="F414" s="3">
        <v>24</v>
      </c>
      <c r="G414" s="3" t="s">
        <v>1172</v>
      </c>
      <c r="H414" s="3" t="s">
        <v>371</v>
      </c>
      <c r="I414" s="3" t="s">
        <v>32</v>
      </c>
      <c r="J414" s="3" t="s">
        <v>1805</v>
      </c>
      <c r="K414" s="3" t="s">
        <v>48</v>
      </c>
      <c r="L414" s="3" t="s">
        <v>49</v>
      </c>
      <c r="M414" s="3" t="s">
        <v>1840</v>
      </c>
      <c r="N414" s="4">
        <v>49500</v>
      </c>
      <c r="O414" s="4">
        <v>1804938.37326</v>
      </c>
    </row>
    <row r="415" spans="1:15" x14ac:dyDescent="0.3">
      <c r="A415" s="5" t="str">
        <f>List!$I$7</f>
        <v>2019-20</v>
      </c>
      <c r="B415" s="5" t="s">
        <v>50</v>
      </c>
      <c r="C415" s="5">
        <v>11</v>
      </c>
      <c r="D415" s="5" t="s">
        <v>1817</v>
      </c>
      <c r="E415" s="5" t="s">
        <v>37</v>
      </c>
      <c r="F415" s="5">
        <v>78</v>
      </c>
      <c r="G415" s="5" t="s">
        <v>349</v>
      </c>
      <c r="H415" s="5" t="s">
        <v>1047</v>
      </c>
      <c r="I415" s="5" t="s">
        <v>26</v>
      </c>
      <c r="J415" s="5" t="s">
        <v>33</v>
      </c>
      <c r="K415" s="5" t="s">
        <v>27</v>
      </c>
      <c r="L415" s="5" t="s">
        <v>28</v>
      </c>
      <c r="M415" s="5" t="s">
        <v>1840</v>
      </c>
      <c r="N415" s="6">
        <v>69000</v>
      </c>
      <c r="O415" s="6">
        <v>1932569.6456000002</v>
      </c>
    </row>
    <row r="416" spans="1:15" x14ac:dyDescent="0.3">
      <c r="A416" s="3" t="str">
        <f>List!$I$7</f>
        <v>2019-20</v>
      </c>
      <c r="B416" s="3" t="s">
        <v>141</v>
      </c>
      <c r="C416" s="3">
        <v>5</v>
      </c>
      <c r="D416" s="3" t="s">
        <v>1819</v>
      </c>
      <c r="E416" s="3" t="s">
        <v>475</v>
      </c>
      <c r="F416" s="3">
        <v>10</v>
      </c>
      <c r="G416" s="3" t="s">
        <v>820</v>
      </c>
      <c r="H416" s="3" t="s">
        <v>213</v>
      </c>
      <c r="I416" s="3" t="s">
        <v>63</v>
      </c>
      <c r="J416" s="3" t="s">
        <v>72</v>
      </c>
      <c r="K416" s="3" t="s">
        <v>48</v>
      </c>
      <c r="L416" s="3" t="s">
        <v>55</v>
      </c>
      <c r="M416" s="3" t="s">
        <v>1840</v>
      </c>
      <c r="N416" s="4">
        <v>57000</v>
      </c>
      <c r="O416" s="4">
        <v>1375125.2726400001</v>
      </c>
    </row>
    <row r="417" spans="1:15" x14ac:dyDescent="0.3">
      <c r="A417" s="5" t="str">
        <f>List!$I$7</f>
        <v>2019-20</v>
      </c>
      <c r="B417" s="5" t="s">
        <v>125</v>
      </c>
      <c r="C417" s="5">
        <v>7</v>
      </c>
      <c r="D417" s="5" t="s">
        <v>1816</v>
      </c>
      <c r="E417" s="5" t="s">
        <v>569</v>
      </c>
      <c r="F417" s="5">
        <v>76</v>
      </c>
      <c r="G417" s="5" t="s">
        <v>930</v>
      </c>
      <c r="H417" s="5" t="s">
        <v>1075</v>
      </c>
      <c r="I417" s="5" t="s">
        <v>59</v>
      </c>
      <c r="J417" s="5" t="s">
        <v>72</v>
      </c>
      <c r="K417" s="5" t="s">
        <v>48</v>
      </c>
      <c r="L417" s="5" t="s">
        <v>49</v>
      </c>
      <c r="M417" s="5" t="s">
        <v>1841</v>
      </c>
      <c r="N417" s="6">
        <v>19500</v>
      </c>
      <c r="O417" s="6">
        <v>271041.05600000004</v>
      </c>
    </row>
    <row r="418" spans="1:15" x14ac:dyDescent="0.3">
      <c r="A418" s="3" t="str">
        <f>List!$I$7</f>
        <v>2019-20</v>
      </c>
      <c r="B418" s="3" t="s">
        <v>116</v>
      </c>
      <c r="C418" s="3">
        <v>1</v>
      </c>
      <c r="D418" s="3" t="s">
        <v>1818</v>
      </c>
      <c r="E418" s="3" t="s">
        <v>191</v>
      </c>
      <c r="F418" s="3">
        <v>15</v>
      </c>
      <c r="G418" s="3" t="s">
        <v>804</v>
      </c>
      <c r="H418" s="3" t="s">
        <v>316</v>
      </c>
      <c r="I418" s="3" t="s">
        <v>40</v>
      </c>
      <c r="J418" s="3" t="s">
        <v>33</v>
      </c>
      <c r="K418" s="3" t="s">
        <v>27</v>
      </c>
      <c r="L418" s="3" t="s">
        <v>35</v>
      </c>
      <c r="M418" s="3" t="s">
        <v>1841</v>
      </c>
      <c r="N418" s="4">
        <v>33000</v>
      </c>
      <c r="O418" s="4">
        <v>232082.2592</v>
      </c>
    </row>
    <row r="419" spans="1:15" x14ac:dyDescent="0.3">
      <c r="A419" s="5" t="str">
        <f>List!$I$7</f>
        <v>2019-20</v>
      </c>
      <c r="B419" s="5" t="s">
        <v>50</v>
      </c>
      <c r="C419" s="5">
        <v>11</v>
      </c>
      <c r="D419" s="5" t="s">
        <v>1817</v>
      </c>
      <c r="E419" s="5" t="s">
        <v>374</v>
      </c>
      <c r="F419" s="5">
        <v>46</v>
      </c>
      <c r="G419" s="5" t="s">
        <v>380</v>
      </c>
      <c r="H419" s="5" t="s">
        <v>704</v>
      </c>
      <c r="I419" s="5" t="s">
        <v>20</v>
      </c>
      <c r="J419" s="5" t="s">
        <v>1806</v>
      </c>
      <c r="K419" s="5" t="s">
        <v>27</v>
      </c>
      <c r="L419" s="5" t="s">
        <v>35</v>
      </c>
      <c r="M419" s="5" t="s">
        <v>1840</v>
      </c>
      <c r="N419" s="6">
        <v>75000</v>
      </c>
      <c r="O419" s="6">
        <v>1165031.8020000004</v>
      </c>
    </row>
    <row r="420" spans="1:15" x14ac:dyDescent="0.3">
      <c r="A420" s="3" t="str">
        <f>List!$I$7</f>
        <v>2019-20</v>
      </c>
      <c r="B420" s="3" t="s">
        <v>125</v>
      </c>
      <c r="C420" s="3">
        <v>7</v>
      </c>
      <c r="D420" s="3" t="s">
        <v>1816</v>
      </c>
      <c r="E420" s="3" t="s">
        <v>543</v>
      </c>
      <c r="F420" s="3">
        <v>26</v>
      </c>
      <c r="G420" s="3" t="s">
        <v>1044</v>
      </c>
      <c r="H420" s="3" t="s">
        <v>542</v>
      </c>
      <c r="I420" s="3" t="s">
        <v>40</v>
      </c>
      <c r="J420" s="3" t="s">
        <v>1806</v>
      </c>
      <c r="K420" s="3" t="s">
        <v>27</v>
      </c>
      <c r="L420" s="3" t="s">
        <v>28</v>
      </c>
      <c r="M420" s="3" t="s">
        <v>1840</v>
      </c>
      <c r="N420" s="4">
        <v>45000</v>
      </c>
      <c r="O420" s="4">
        <v>1026255.5820000002</v>
      </c>
    </row>
    <row r="421" spans="1:15" x14ac:dyDescent="0.3">
      <c r="A421" s="5" t="str">
        <f>List!$I$7</f>
        <v>2019-20</v>
      </c>
      <c r="B421" s="5" t="s">
        <v>45</v>
      </c>
      <c r="C421" s="5">
        <v>2</v>
      </c>
      <c r="D421" s="5" t="s">
        <v>1818</v>
      </c>
      <c r="E421" s="5" t="s">
        <v>70</v>
      </c>
      <c r="F421" s="5">
        <v>80</v>
      </c>
      <c r="G421" s="5" t="s">
        <v>482</v>
      </c>
      <c r="H421" s="5" t="s">
        <v>849</v>
      </c>
      <c r="I421" s="5" t="s">
        <v>63</v>
      </c>
      <c r="J421" s="5" t="s">
        <v>72</v>
      </c>
      <c r="K421" s="5" t="s">
        <v>27</v>
      </c>
      <c r="L421" s="5" t="s">
        <v>35</v>
      </c>
      <c r="M421" s="5" t="s">
        <v>1840</v>
      </c>
      <c r="N421" s="6">
        <v>79500</v>
      </c>
      <c r="O421" s="6">
        <v>665124.83135999995</v>
      </c>
    </row>
    <row r="422" spans="1:15" x14ac:dyDescent="0.3">
      <c r="A422" s="3" t="str">
        <f>List!$I$7</f>
        <v>2019-20</v>
      </c>
      <c r="B422" s="3" t="s">
        <v>141</v>
      </c>
      <c r="C422" s="3">
        <v>5</v>
      </c>
      <c r="D422" s="3" t="s">
        <v>1819</v>
      </c>
      <c r="E422" s="3" t="s">
        <v>195</v>
      </c>
      <c r="F422" s="3">
        <v>23</v>
      </c>
      <c r="G422" s="3" t="s">
        <v>1432</v>
      </c>
      <c r="H422" s="3" t="s">
        <v>1075</v>
      </c>
      <c r="I422" s="3" t="s">
        <v>59</v>
      </c>
      <c r="J422" s="3" t="s">
        <v>72</v>
      </c>
      <c r="K422" s="3" t="s">
        <v>48</v>
      </c>
      <c r="L422" s="3" t="s">
        <v>49</v>
      </c>
      <c r="M422" s="3" t="s">
        <v>1841</v>
      </c>
      <c r="N422" s="4">
        <v>37500</v>
      </c>
      <c r="O422" s="4">
        <v>3453775.62</v>
      </c>
    </row>
    <row r="423" spans="1:15" x14ac:dyDescent="0.3">
      <c r="A423" s="5" t="str">
        <f>List!$I$7</f>
        <v>2019-20</v>
      </c>
      <c r="B423" s="5" t="s">
        <v>45</v>
      </c>
      <c r="C423" s="5">
        <v>2</v>
      </c>
      <c r="D423" s="5" t="s">
        <v>1818</v>
      </c>
      <c r="E423" s="5" t="s">
        <v>160</v>
      </c>
      <c r="F423" s="5">
        <v>76</v>
      </c>
      <c r="G423" s="5" t="s">
        <v>761</v>
      </c>
      <c r="H423" s="5" t="s">
        <v>1112</v>
      </c>
      <c r="I423" s="5" t="s">
        <v>26</v>
      </c>
      <c r="J423" s="5" t="s">
        <v>1806</v>
      </c>
      <c r="K423" s="5" t="s">
        <v>48</v>
      </c>
      <c r="L423" s="5" t="s">
        <v>49</v>
      </c>
      <c r="M423" s="5" t="s">
        <v>1841</v>
      </c>
      <c r="N423" s="6">
        <v>25500</v>
      </c>
      <c r="O423" s="6">
        <v>97553.816999999995</v>
      </c>
    </row>
    <row r="424" spans="1:15" x14ac:dyDescent="0.3">
      <c r="A424" s="3" t="str">
        <f>List!$I$7</f>
        <v>2019-20</v>
      </c>
      <c r="B424" s="3" t="s">
        <v>101</v>
      </c>
      <c r="C424" s="3">
        <v>9</v>
      </c>
      <c r="D424" s="3" t="s">
        <v>1816</v>
      </c>
      <c r="E424" s="3" t="s">
        <v>61</v>
      </c>
      <c r="F424" s="3">
        <v>46</v>
      </c>
      <c r="G424" s="3" t="s">
        <v>727</v>
      </c>
      <c r="H424" s="3" t="s">
        <v>505</v>
      </c>
      <c r="I424" s="3" t="s">
        <v>40</v>
      </c>
      <c r="J424" s="3" t="s">
        <v>1805</v>
      </c>
      <c r="K424" s="3" t="s">
        <v>34</v>
      </c>
      <c r="L424" s="3" t="s">
        <v>35</v>
      </c>
      <c r="M424" s="3" t="s">
        <v>1841</v>
      </c>
      <c r="N424" s="4">
        <v>49500</v>
      </c>
      <c r="O424" s="4">
        <v>10394315.688240001</v>
      </c>
    </row>
    <row r="425" spans="1:15" x14ac:dyDescent="0.3">
      <c r="A425" s="5" t="str">
        <f>List!$I$7</f>
        <v>2019-20</v>
      </c>
      <c r="B425" s="5" t="s">
        <v>101</v>
      </c>
      <c r="C425" s="5">
        <v>9</v>
      </c>
      <c r="D425" s="5" t="s">
        <v>1816</v>
      </c>
      <c r="E425" s="5" t="s">
        <v>188</v>
      </c>
      <c r="F425" s="5">
        <v>7</v>
      </c>
      <c r="G425" s="5" t="s">
        <v>1066</v>
      </c>
      <c r="H425" s="5" t="s">
        <v>434</v>
      </c>
      <c r="I425" s="5" t="s">
        <v>54</v>
      </c>
      <c r="J425" s="5" t="s">
        <v>86</v>
      </c>
      <c r="K425" s="5" t="s">
        <v>27</v>
      </c>
      <c r="L425" s="5" t="s">
        <v>35</v>
      </c>
      <c r="M425" s="5" t="s">
        <v>1839</v>
      </c>
      <c r="N425" s="6">
        <v>27000</v>
      </c>
      <c r="O425" s="6">
        <v>7596027.54</v>
      </c>
    </row>
    <row r="426" spans="1:15" x14ac:dyDescent="0.3">
      <c r="A426" s="3" t="str">
        <f>List!$I$7</f>
        <v>2019-20</v>
      </c>
      <c r="B426" s="3" t="s">
        <v>60</v>
      </c>
      <c r="C426" s="3">
        <v>6</v>
      </c>
      <c r="D426" s="3" t="s">
        <v>1819</v>
      </c>
      <c r="E426" s="3" t="s">
        <v>157</v>
      </c>
      <c r="F426" s="3">
        <v>68</v>
      </c>
      <c r="G426" s="3" t="s">
        <v>1327</v>
      </c>
      <c r="H426" s="3" t="s">
        <v>694</v>
      </c>
      <c r="I426" s="3" t="s">
        <v>59</v>
      </c>
      <c r="J426" s="3" t="s">
        <v>72</v>
      </c>
      <c r="K426" s="3" t="s">
        <v>34</v>
      </c>
      <c r="L426" s="3" t="s">
        <v>35</v>
      </c>
      <c r="M426" s="3" t="s">
        <v>1841</v>
      </c>
      <c r="N426" s="4">
        <v>31500</v>
      </c>
      <c r="O426" s="4">
        <v>250188.52320000003</v>
      </c>
    </row>
    <row r="427" spans="1:15" x14ac:dyDescent="0.3">
      <c r="A427" s="5" t="str">
        <f>List!$I$7</f>
        <v>2019-20</v>
      </c>
      <c r="B427" s="5" t="s">
        <v>36</v>
      </c>
      <c r="C427" s="5">
        <v>8</v>
      </c>
      <c r="D427" s="5" t="s">
        <v>1816</v>
      </c>
      <c r="E427" s="5" t="s">
        <v>77</v>
      </c>
      <c r="F427" s="5">
        <v>34</v>
      </c>
      <c r="G427" s="5" t="s">
        <v>1588</v>
      </c>
      <c r="H427" s="5" t="s">
        <v>758</v>
      </c>
      <c r="I427" s="5" t="s">
        <v>40</v>
      </c>
      <c r="J427" s="5" t="s">
        <v>72</v>
      </c>
      <c r="K427" s="5" t="s">
        <v>27</v>
      </c>
      <c r="L427" s="5" t="s">
        <v>35</v>
      </c>
      <c r="M427" s="5" t="s">
        <v>1841</v>
      </c>
      <c r="N427" s="6">
        <v>72000</v>
      </c>
      <c r="O427" s="6">
        <v>1726657.9968000001</v>
      </c>
    </row>
    <row r="428" spans="1:15" x14ac:dyDescent="0.3">
      <c r="A428" s="3" t="str">
        <f>List!$I$7</f>
        <v>2019-20</v>
      </c>
      <c r="B428" s="3" t="s">
        <v>16</v>
      </c>
      <c r="C428" s="3">
        <v>10</v>
      </c>
      <c r="D428" s="3" t="s">
        <v>1817</v>
      </c>
      <c r="E428" s="3" t="s">
        <v>199</v>
      </c>
      <c r="F428" s="3">
        <v>76</v>
      </c>
      <c r="G428" s="3" t="s">
        <v>1121</v>
      </c>
      <c r="H428" s="3" t="s">
        <v>1112</v>
      </c>
      <c r="I428" s="3" t="s">
        <v>26</v>
      </c>
      <c r="J428" s="3" t="s">
        <v>1806</v>
      </c>
      <c r="K428" s="3" t="s">
        <v>48</v>
      </c>
      <c r="L428" s="3" t="s">
        <v>49</v>
      </c>
      <c r="M428" s="3" t="s">
        <v>1839</v>
      </c>
      <c r="N428" s="4">
        <v>73500</v>
      </c>
      <c r="O428" s="4">
        <v>7399530.7385999998</v>
      </c>
    </row>
    <row r="429" spans="1:15" x14ac:dyDescent="0.3">
      <c r="A429" s="5" t="str">
        <f>List!$I$7</f>
        <v>2019-20</v>
      </c>
      <c r="B429" s="5" t="s">
        <v>83</v>
      </c>
      <c r="C429" s="5">
        <v>3</v>
      </c>
      <c r="D429" s="5" t="s">
        <v>1818</v>
      </c>
      <c r="E429" s="5" t="s">
        <v>330</v>
      </c>
      <c r="F429" s="5">
        <v>53</v>
      </c>
      <c r="G429" s="5" t="s">
        <v>1176</v>
      </c>
      <c r="H429" s="5" t="s">
        <v>445</v>
      </c>
      <c r="I429" s="5" t="s">
        <v>20</v>
      </c>
      <c r="J429" s="5" t="s">
        <v>33</v>
      </c>
      <c r="K429" s="5" t="s">
        <v>21</v>
      </c>
      <c r="L429" s="5" t="s">
        <v>22</v>
      </c>
      <c r="M429" s="5" t="s">
        <v>1840</v>
      </c>
      <c r="N429" s="6">
        <v>55500</v>
      </c>
      <c r="O429" s="6">
        <v>8366515.2802000009</v>
      </c>
    </row>
    <row r="430" spans="1:15" x14ac:dyDescent="0.3">
      <c r="A430" s="3" t="str">
        <f>List!$I$7</f>
        <v>2019-20</v>
      </c>
      <c r="B430" s="3" t="s">
        <v>50</v>
      </c>
      <c r="C430" s="3">
        <v>11</v>
      </c>
      <c r="D430" s="3" t="s">
        <v>1817</v>
      </c>
      <c r="E430" s="3" t="s">
        <v>70</v>
      </c>
      <c r="F430" s="3">
        <v>11</v>
      </c>
      <c r="G430" s="3" t="s">
        <v>212</v>
      </c>
      <c r="H430" s="3" t="s">
        <v>506</v>
      </c>
      <c r="I430" s="3" t="s">
        <v>40</v>
      </c>
      <c r="J430" s="3" t="s">
        <v>44</v>
      </c>
      <c r="K430" s="3" t="s">
        <v>21</v>
      </c>
      <c r="L430" s="3" t="s">
        <v>22</v>
      </c>
      <c r="M430" s="3" t="s">
        <v>1840</v>
      </c>
      <c r="N430" s="4">
        <v>63000</v>
      </c>
      <c r="O430" s="4">
        <v>960831.47160000028</v>
      </c>
    </row>
    <row r="431" spans="1:15" x14ac:dyDescent="0.3">
      <c r="A431" s="5" t="str">
        <f>List!$I$7</f>
        <v>2019-20</v>
      </c>
      <c r="B431" s="5" t="s">
        <v>60</v>
      </c>
      <c r="C431" s="5">
        <v>6</v>
      </c>
      <c r="D431" s="5" t="s">
        <v>1819</v>
      </c>
      <c r="E431" s="5" t="s">
        <v>160</v>
      </c>
      <c r="F431" s="5">
        <v>81</v>
      </c>
      <c r="G431" s="5" t="s">
        <v>1773</v>
      </c>
      <c r="H431" s="5" t="s">
        <v>622</v>
      </c>
      <c r="I431" s="5" t="s">
        <v>26</v>
      </c>
      <c r="J431" s="5" t="s">
        <v>72</v>
      </c>
      <c r="K431" s="5" t="s">
        <v>48</v>
      </c>
      <c r="L431" s="5" t="s">
        <v>49</v>
      </c>
      <c r="M431" s="5" t="s">
        <v>1840</v>
      </c>
      <c r="N431" s="6">
        <v>24000</v>
      </c>
      <c r="O431" s="6">
        <v>186750.75520000001</v>
      </c>
    </row>
    <row r="432" spans="1:15" x14ac:dyDescent="0.3">
      <c r="A432" s="3" t="str">
        <f>List!$I$7</f>
        <v>2019-20</v>
      </c>
      <c r="B432" s="3" t="s">
        <v>50</v>
      </c>
      <c r="C432" s="3">
        <v>11</v>
      </c>
      <c r="D432" s="3" t="s">
        <v>1817</v>
      </c>
      <c r="E432" s="3" t="s">
        <v>195</v>
      </c>
      <c r="F432" s="3">
        <v>63</v>
      </c>
      <c r="G432" s="3" t="s">
        <v>1668</v>
      </c>
      <c r="H432" s="3" t="s">
        <v>836</v>
      </c>
      <c r="I432" s="3" t="s">
        <v>54</v>
      </c>
      <c r="J432" s="3" t="s">
        <v>86</v>
      </c>
      <c r="K432" s="3" t="s">
        <v>21</v>
      </c>
      <c r="L432" s="3" t="s">
        <v>22</v>
      </c>
      <c r="M432" s="3" t="s">
        <v>1839</v>
      </c>
      <c r="N432" s="4">
        <v>33000</v>
      </c>
      <c r="O432" s="4">
        <v>1657554.1223999998</v>
      </c>
    </row>
    <row r="433" spans="1:15" x14ac:dyDescent="0.3">
      <c r="A433" s="5" t="str">
        <f>List!$I$7</f>
        <v>2019-20</v>
      </c>
      <c r="B433" s="5" t="s">
        <v>76</v>
      </c>
      <c r="C433" s="5">
        <v>4</v>
      </c>
      <c r="D433" s="5" t="s">
        <v>1819</v>
      </c>
      <c r="E433" s="5" t="s">
        <v>219</v>
      </c>
      <c r="F433" s="5">
        <v>50</v>
      </c>
      <c r="G433" s="5" t="s">
        <v>1389</v>
      </c>
      <c r="H433" s="5" t="s">
        <v>563</v>
      </c>
      <c r="I433" s="5" t="s">
        <v>63</v>
      </c>
      <c r="J433" s="5" t="s">
        <v>33</v>
      </c>
      <c r="K433" s="5" t="s">
        <v>21</v>
      </c>
      <c r="L433" s="5" t="s">
        <v>22</v>
      </c>
      <c r="M433" s="5" t="s">
        <v>1840</v>
      </c>
      <c r="N433" s="6">
        <v>48000</v>
      </c>
      <c r="O433" s="6">
        <v>21365455.936000004</v>
      </c>
    </row>
    <row r="434" spans="1:15" x14ac:dyDescent="0.3">
      <c r="A434" s="3" t="str">
        <f>List!$I$7</f>
        <v>2019-20</v>
      </c>
      <c r="B434" s="3" t="s">
        <v>50</v>
      </c>
      <c r="C434" s="3">
        <v>11</v>
      </c>
      <c r="D434" s="3" t="s">
        <v>1817</v>
      </c>
      <c r="E434" s="3" t="s">
        <v>342</v>
      </c>
      <c r="F434" s="3">
        <v>19</v>
      </c>
      <c r="G434" s="3" t="s">
        <v>882</v>
      </c>
      <c r="H434" s="3" t="s">
        <v>1200</v>
      </c>
      <c r="I434" s="3" t="s">
        <v>20</v>
      </c>
      <c r="J434" s="3" t="s">
        <v>86</v>
      </c>
      <c r="K434" s="3" t="s">
        <v>48</v>
      </c>
      <c r="L434" s="3" t="s">
        <v>49</v>
      </c>
      <c r="M434" s="3" t="s">
        <v>1840</v>
      </c>
      <c r="N434" s="4">
        <v>49500</v>
      </c>
      <c r="O434" s="4">
        <v>226602.6048</v>
      </c>
    </row>
    <row r="435" spans="1:15" x14ac:dyDescent="0.3">
      <c r="A435" s="5" t="str">
        <f>List!$I$7</f>
        <v>2019-20</v>
      </c>
      <c r="B435" s="5" t="s">
        <v>76</v>
      </c>
      <c r="C435" s="5">
        <v>4</v>
      </c>
      <c r="D435" s="5" t="s">
        <v>1819</v>
      </c>
      <c r="E435" s="5" t="s">
        <v>180</v>
      </c>
      <c r="F435" s="5">
        <v>19</v>
      </c>
      <c r="G435" s="5" t="s">
        <v>1064</v>
      </c>
      <c r="H435" s="5" t="s">
        <v>394</v>
      </c>
      <c r="I435" s="5" t="s">
        <v>59</v>
      </c>
      <c r="J435" s="5" t="s">
        <v>86</v>
      </c>
      <c r="K435" s="5" t="s">
        <v>48</v>
      </c>
      <c r="L435" s="5" t="s">
        <v>49</v>
      </c>
      <c r="M435" s="5" t="s">
        <v>1839</v>
      </c>
      <c r="N435" s="6">
        <v>76500</v>
      </c>
      <c r="O435" s="6">
        <v>1279263.1104000001</v>
      </c>
    </row>
    <row r="436" spans="1:15" x14ac:dyDescent="0.3">
      <c r="A436" s="3" t="str">
        <f>List!$I$7</f>
        <v>2019-20</v>
      </c>
      <c r="B436" s="3" t="s">
        <v>76</v>
      </c>
      <c r="C436" s="3">
        <v>4</v>
      </c>
      <c r="D436" s="3" t="s">
        <v>1819</v>
      </c>
      <c r="E436" s="3" t="s">
        <v>410</v>
      </c>
      <c r="F436" s="3">
        <v>83</v>
      </c>
      <c r="G436" s="3" t="s">
        <v>1498</v>
      </c>
      <c r="H436" s="3" t="s">
        <v>71</v>
      </c>
      <c r="I436" s="3" t="s">
        <v>26</v>
      </c>
      <c r="J436" s="3" t="s">
        <v>72</v>
      </c>
      <c r="K436" s="3" t="s">
        <v>27</v>
      </c>
      <c r="L436" s="3" t="s">
        <v>28</v>
      </c>
      <c r="M436" s="3" t="s">
        <v>1839</v>
      </c>
      <c r="N436" s="4">
        <v>19500</v>
      </c>
      <c r="O436" s="4">
        <v>72936.143280000004</v>
      </c>
    </row>
    <row r="437" spans="1:15" x14ac:dyDescent="0.3">
      <c r="A437" s="5" t="str">
        <f>List!$I$7</f>
        <v>2019-20</v>
      </c>
      <c r="B437" s="5" t="s">
        <v>125</v>
      </c>
      <c r="C437" s="5">
        <v>7</v>
      </c>
      <c r="D437" s="5" t="s">
        <v>1816</v>
      </c>
      <c r="E437" s="5" t="s">
        <v>240</v>
      </c>
      <c r="F437" s="5">
        <v>12</v>
      </c>
      <c r="G437" s="5" t="s">
        <v>207</v>
      </c>
      <c r="H437" s="5" t="s">
        <v>938</v>
      </c>
      <c r="I437" s="5" t="s">
        <v>20</v>
      </c>
      <c r="J437" s="5" t="s">
        <v>1805</v>
      </c>
      <c r="K437" s="5" t="s">
        <v>48</v>
      </c>
      <c r="L437" s="5" t="s">
        <v>55</v>
      </c>
      <c r="M437" s="5" t="s">
        <v>1841</v>
      </c>
      <c r="N437" s="6">
        <v>91500</v>
      </c>
      <c r="O437" s="6">
        <v>1472648.2627999999</v>
      </c>
    </row>
    <row r="438" spans="1:15" x14ac:dyDescent="0.3">
      <c r="A438" s="3" t="str">
        <f>List!$I$7</f>
        <v>2019-20</v>
      </c>
      <c r="B438" s="3" t="s">
        <v>116</v>
      </c>
      <c r="C438" s="3">
        <v>1</v>
      </c>
      <c r="D438" s="3" t="s">
        <v>1818</v>
      </c>
      <c r="E438" s="3" t="s">
        <v>112</v>
      </c>
      <c r="F438" s="3">
        <v>63</v>
      </c>
      <c r="G438" s="3" t="s">
        <v>1575</v>
      </c>
      <c r="H438" s="3" t="s">
        <v>648</v>
      </c>
      <c r="I438" s="3" t="s">
        <v>26</v>
      </c>
      <c r="J438" s="3" t="s">
        <v>86</v>
      </c>
      <c r="K438" s="3" t="s">
        <v>21</v>
      </c>
      <c r="L438" s="3" t="s">
        <v>22</v>
      </c>
      <c r="M438" s="3" t="s">
        <v>1840</v>
      </c>
      <c r="N438" s="4">
        <v>85500</v>
      </c>
      <c r="O438" s="4">
        <v>424082.73599999998</v>
      </c>
    </row>
    <row r="439" spans="1:15" x14ac:dyDescent="0.3">
      <c r="A439" s="5" t="str">
        <f>List!$I$7</f>
        <v>2019-20</v>
      </c>
      <c r="B439" s="5" t="s">
        <v>101</v>
      </c>
      <c r="C439" s="5">
        <v>9</v>
      </c>
      <c r="D439" s="5" t="s">
        <v>1816</v>
      </c>
      <c r="E439" s="5" t="s">
        <v>147</v>
      </c>
      <c r="F439" s="5">
        <v>77</v>
      </c>
      <c r="G439" s="5" t="s">
        <v>1204</v>
      </c>
      <c r="H439" s="5" t="s">
        <v>697</v>
      </c>
      <c r="I439" s="5" t="s">
        <v>32</v>
      </c>
      <c r="J439" s="5" t="s">
        <v>86</v>
      </c>
      <c r="K439" s="5" t="s">
        <v>27</v>
      </c>
      <c r="L439" s="5" t="s">
        <v>28</v>
      </c>
      <c r="M439" s="5" t="s">
        <v>1841</v>
      </c>
      <c r="N439" s="6">
        <v>70500</v>
      </c>
      <c r="O439" s="6">
        <v>15703259.408100003</v>
      </c>
    </row>
    <row r="440" spans="1:15" x14ac:dyDescent="0.3">
      <c r="A440" s="3" t="str">
        <f>List!$I$7</f>
        <v>2019-20</v>
      </c>
      <c r="B440" s="3" t="s">
        <v>125</v>
      </c>
      <c r="C440" s="3">
        <v>7</v>
      </c>
      <c r="D440" s="3" t="s">
        <v>1816</v>
      </c>
      <c r="E440" s="3" t="s">
        <v>219</v>
      </c>
      <c r="F440" s="3">
        <v>47</v>
      </c>
      <c r="G440" s="3" t="s">
        <v>1182</v>
      </c>
      <c r="H440" s="3" t="s">
        <v>849</v>
      </c>
      <c r="I440" s="3" t="s">
        <v>63</v>
      </c>
      <c r="J440" s="3" t="s">
        <v>72</v>
      </c>
      <c r="K440" s="3" t="s">
        <v>27</v>
      </c>
      <c r="L440" s="3" t="s">
        <v>35</v>
      </c>
      <c r="M440" s="3" t="s">
        <v>1841</v>
      </c>
      <c r="N440" s="4">
        <v>90000</v>
      </c>
      <c r="O440" s="4">
        <v>206694.75</v>
      </c>
    </row>
    <row r="441" spans="1:15" x14ac:dyDescent="0.3">
      <c r="A441" s="5" t="str">
        <f>List!$I$7</f>
        <v>2019-20</v>
      </c>
      <c r="B441" s="5" t="s">
        <v>92</v>
      </c>
      <c r="C441" s="5">
        <v>12</v>
      </c>
      <c r="D441" s="5" t="s">
        <v>1817</v>
      </c>
      <c r="E441" s="5" t="s">
        <v>180</v>
      </c>
      <c r="F441" s="5">
        <v>36</v>
      </c>
      <c r="G441" s="5" t="s">
        <v>1186</v>
      </c>
      <c r="H441" s="5" t="s">
        <v>339</v>
      </c>
      <c r="I441" s="5" t="s">
        <v>26</v>
      </c>
      <c r="J441" s="5" t="s">
        <v>1806</v>
      </c>
      <c r="K441" s="5" t="s">
        <v>48</v>
      </c>
      <c r="L441" s="5" t="s">
        <v>55</v>
      </c>
      <c r="M441" s="5" t="s">
        <v>1840</v>
      </c>
      <c r="N441" s="6">
        <v>19500</v>
      </c>
      <c r="O441" s="6">
        <v>73131.887399999978</v>
      </c>
    </row>
    <row r="442" spans="1:15" x14ac:dyDescent="0.3">
      <c r="A442" s="3" t="str">
        <f>List!$I$7</f>
        <v>2019-20</v>
      </c>
      <c r="B442" s="3" t="s">
        <v>83</v>
      </c>
      <c r="C442" s="3">
        <v>3</v>
      </c>
      <c r="D442" s="3" t="s">
        <v>1818</v>
      </c>
      <c r="E442" s="3" t="s">
        <v>64</v>
      </c>
      <c r="F442" s="3">
        <v>28</v>
      </c>
      <c r="G442" s="3" t="s">
        <v>645</v>
      </c>
      <c r="H442" s="3" t="s">
        <v>1407</v>
      </c>
      <c r="I442" s="3" t="s">
        <v>59</v>
      </c>
      <c r="J442" s="3" t="s">
        <v>44</v>
      </c>
      <c r="K442" s="3" t="s">
        <v>48</v>
      </c>
      <c r="L442" s="3" t="s">
        <v>49</v>
      </c>
      <c r="M442" s="3" t="s">
        <v>1841</v>
      </c>
      <c r="N442" s="4">
        <v>67500</v>
      </c>
      <c r="O442" s="4">
        <v>536118.26400000008</v>
      </c>
    </row>
    <row r="443" spans="1:15" x14ac:dyDescent="0.3">
      <c r="A443" s="5" t="str">
        <f>List!$I$7</f>
        <v>2019-20</v>
      </c>
      <c r="B443" s="5" t="s">
        <v>101</v>
      </c>
      <c r="C443" s="5">
        <v>9</v>
      </c>
      <c r="D443" s="5" t="s">
        <v>1816</v>
      </c>
      <c r="E443" s="5" t="s">
        <v>277</v>
      </c>
      <c r="F443" s="5">
        <v>22</v>
      </c>
      <c r="G443" s="5" t="s">
        <v>1188</v>
      </c>
      <c r="H443" s="5" t="s">
        <v>821</v>
      </c>
      <c r="I443" s="5" t="s">
        <v>20</v>
      </c>
      <c r="J443" s="5" t="s">
        <v>86</v>
      </c>
      <c r="K443" s="5" t="s">
        <v>48</v>
      </c>
      <c r="L443" s="5" t="s">
        <v>55</v>
      </c>
      <c r="M443" s="5" t="s">
        <v>1839</v>
      </c>
      <c r="N443" s="6">
        <v>43500</v>
      </c>
      <c r="O443" s="6">
        <v>372180.61760000006</v>
      </c>
    </row>
    <row r="444" spans="1:15" x14ac:dyDescent="0.3">
      <c r="A444" s="3" t="str">
        <f>List!$I$7</f>
        <v>2019-20</v>
      </c>
      <c r="B444" s="3" t="s">
        <v>116</v>
      </c>
      <c r="C444" s="3">
        <v>1</v>
      </c>
      <c r="D444" s="3" t="s">
        <v>1818</v>
      </c>
      <c r="E444" s="3" t="s">
        <v>112</v>
      </c>
      <c r="F444" s="3">
        <v>63</v>
      </c>
      <c r="G444" s="3" t="s">
        <v>1189</v>
      </c>
      <c r="H444" s="3" t="s">
        <v>778</v>
      </c>
      <c r="I444" s="3" t="s">
        <v>80</v>
      </c>
      <c r="J444" s="3" t="s">
        <v>72</v>
      </c>
      <c r="K444" s="3" t="s">
        <v>21</v>
      </c>
      <c r="L444" s="3" t="s">
        <v>22</v>
      </c>
      <c r="M444" s="3" t="s">
        <v>1841</v>
      </c>
      <c r="N444" s="4">
        <v>33000</v>
      </c>
      <c r="O444" s="4">
        <v>235892.03616000002</v>
      </c>
    </row>
    <row r="445" spans="1:15" x14ac:dyDescent="0.3">
      <c r="A445" s="5" t="str">
        <f>List!$I$7</f>
        <v>2019-20</v>
      </c>
      <c r="B445" s="5" t="s">
        <v>92</v>
      </c>
      <c r="C445" s="5">
        <v>12</v>
      </c>
      <c r="D445" s="5" t="s">
        <v>1817</v>
      </c>
      <c r="E445" s="5" t="s">
        <v>410</v>
      </c>
      <c r="F445" s="5">
        <v>46</v>
      </c>
      <c r="G445" s="5" t="s">
        <v>1190</v>
      </c>
      <c r="H445" s="5" t="s">
        <v>1088</v>
      </c>
      <c r="I445" s="5" t="s">
        <v>26</v>
      </c>
      <c r="J445" s="5" t="s">
        <v>72</v>
      </c>
      <c r="K445" s="5" t="s">
        <v>34</v>
      </c>
      <c r="L445" s="5" t="s">
        <v>35</v>
      </c>
      <c r="M445" s="5" t="s">
        <v>1839</v>
      </c>
      <c r="N445" s="6">
        <v>73500</v>
      </c>
      <c r="O445" s="6">
        <v>1038647.6100000001</v>
      </c>
    </row>
    <row r="446" spans="1:15" x14ac:dyDescent="0.3">
      <c r="A446" s="3" t="str">
        <f>List!$I$7</f>
        <v>2019-20</v>
      </c>
      <c r="B446" s="3" t="s">
        <v>141</v>
      </c>
      <c r="C446" s="3">
        <v>5</v>
      </c>
      <c r="D446" s="3" t="s">
        <v>1819</v>
      </c>
      <c r="E446" s="3" t="s">
        <v>295</v>
      </c>
      <c r="F446" s="3">
        <v>27</v>
      </c>
      <c r="G446" s="3" t="s">
        <v>1192</v>
      </c>
      <c r="H446" s="3" t="s">
        <v>771</v>
      </c>
      <c r="I446" s="3" t="s">
        <v>40</v>
      </c>
      <c r="J446" s="3" t="s">
        <v>1806</v>
      </c>
      <c r="K446" s="3" t="s">
        <v>48</v>
      </c>
      <c r="L446" s="3" t="s">
        <v>55</v>
      </c>
      <c r="M446" s="3" t="s">
        <v>1840</v>
      </c>
      <c r="N446" s="4">
        <v>12000</v>
      </c>
      <c r="O446" s="4">
        <v>94390.911999999997</v>
      </c>
    </row>
    <row r="447" spans="1:15" x14ac:dyDescent="0.3">
      <c r="A447" s="5" t="str">
        <f>List!$I$7</f>
        <v>2019-20</v>
      </c>
      <c r="B447" s="5" t="s">
        <v>92</v>
      </c>
      <c r="C447" s="5">
        <v>12</v>
      </c>
      <c r="D447" s="5" t="s">
        <v>1817</v>
      </c>
      <c r="E447" s="5" t="s">
        <v>157</v>
      </c>
      <c r="F447" s="5">
        <v>48</v>
      </c>
      <c r="G447" s="5" t="s">
        <v>1193</v>
      </c>
      <c r="H447" s="5" t="s">
        <v>659</v>
      </c>
      <c r="I447" s="5" t="s">
        <v>80</v>
      </c>
      <c r="J447" s="5" t="s">
        <v>44</v>
      </c>
      <c r="K447" s="5" t="s">
        <v>21</v>
      </c>
      <c r="L447" s="5" t="s">
        <v>22</v>
      </c>
      <c r="M447" s="5" t="s">
        <v>1841</v>
      </c>
      <c r="N447" s="6">
        <v>37500</v>
      </c>
      <c r="O447" s="6">
        <v>199782.198</v>
      </c>
    </row>
    <row r="448" spans="1:15" x14ac:dyDescent="0.3">
      <c r="A448" s="3" t="str">
        <f>List!$I$7</f>
        <v>2019-20</v>
      </c>
      <c r="B448" s="3" t="s">
        <v>50</v>
      </c>
      <c r="C448" s="3">
        <v>11</v>
      </c>
      <c r="D448" s="3" t="s">
        <v>1817</v>
      </c>
      <c r="E448" s="3" t="s">
        <v>51</v>
      </c>
      <c r="F448" s="3">
        <v>50</v>
      </c>
      <c r="G448" s="3" t="s">
        <v>1775</v>
      </c>
      <c r="H448" s="3" t="s">
        <v>387</v>
      </c>
      <c r="I448" s="3" t="s">
        <v>40</v>
      </c>
      <c r="J448" s="3" t="s">
        <v>44</v>
      </c>
      <c r="K448" s="3" t="s">
        <v>21</v>
      </c>
      <c r="L448" s="3" t="s">
        <v>22</v>
      </c>
      <c r="M448" s="3" t="s">
        <v>1840</v>
      </c>
      <c r="N448" s="4">
        <v>61500</v>
      </c>
      <c r="O448" s="4">
        <v>557543.42820000008</v>
      </c>
    </row>
    <row r="449" spans="1:15" x14ac:dyDescent="0.3">
      <c r="A449" s="5" t="str">
        <f>List!$I$7</f>
        <v>2019-20</v>
      </c>
      <c r="B449" s="5" t="s">
        <v>83</v>
      </c>
      <c r="C449" s="5">
        <v>3</v>
      </c>
      <c r="D449" s="5" t="s">
        <v>1818</v>
      </c>
      <c r="E449" s="5" t="s">
        <v>475</v>
      </c>
      <c r="F449" s="5">
        <v>70</v>
      </c>
      <c r="G449" s="5" t="s">
        <v>1783</v>
      </c>
      <c r="H449" s="5" t="s">
        <v>739</v>
      </c>
      <c r="I449" s="5" t="s">
        <v>59</v>
      </c>
      <c r="J449" s="5" t="s">
        <v>72</v>
      </c>
      <c r="K449" s="5" t="s">
        <v>21</v>
      </c>
      <c r="L449" s="5" t="s">
        <v>22</v>
      </c>
      <c r="M449" s="5" t="s">
        <v>1841</v>
      </c>
      <c r="N449" s="6">
        <v>12000</v>
      </c>
      <c r="O449" s="6">
        <v>410040.37008000008</v>
      </c>
    </row>
    <row r="450" spans="1:15" x14ac:dyDescent="0.3">
      <c r="A450" s="3" t="str">
        <f>List!$I$7</f>
        <v>2019-20</v>
      </c>
      <c r="B450" s="3" t="s">
        <v>92</v>
      </c>
      <c r="C450" s="3">
        <v>12</v>
      </c>
      <c r="D450" s="3" t="s">
        <v>1817</v>
      </c>
      <c r="E450" s="3" t="s">
        <v>277</v>
      </c>
      <c r="F450" s="3">
        <v>18</v>
      </c>
      <c r="G450" s="3" t="s">
        <v>1194</v>
      </c>
      <c r="H450" s="3" t="s">
        <v>505</v>
      </c>
      <c r="I450" s="3" t="s">
        <v>40</v>
      </c>
      <c r="J450" s="3" t="s">
        <v>1805</v>
      </c>
      <c r="K450" s="3" t="s">
        <v>34</v>
      </c>
      <c r="L450" s="3" t="s">
        <v>35</v>
      </c>
      <c r="M450" s="3" t="s">
        <v>1841</v>
      </c>
      <c r="N450" s="4">
        <v>75000</v>
      </c>
      <c r="O450" s="4">
        <v>330937.2</v>
      </c>
    </row>
    <row r="451" spans="1:15" x14ac:dyDescent="0.3">
      <c r="A451" s="5" t="str">
        <f>List!$I$7</f>
        <v>2019-20</v>
      </c>
      <c r="B451" s="5" t="s">
        <v>141</v>
      </c>
      <c r="C451" s="5">
        <v>5</v>
      </c>
      <c r="D451" s="5" t="s">
        <v>1819</v>
      </c>
      <c r="E451" s="5" t="s">
        <v>131</v>
      </c>
      <c r="F451" s="5">
        <v>73</v>
      </c>
      <c r="G451" s="5" t="s">
        <v>1195</v>
      </c>
      <c r="H451" s="5" t="s">
        <v>618</v>
      </c>
      <c r="I451" s="5" t="s">
        <v>32</v>
      </c>
      <c r="J451" s="5" t="s">
        <v>1806</v>
      </c>
      <c r="K451" s="5" t="s">
        <v>48</v>
      </c>
      <c r="L451" s="5" t="s">
        <v>49</v>
      </c>
      <c r="M451" s="5" t="s">
        <v>1841</v>
      </c>
      <c r="N451" s="6">
        <v>57000</v>
      </c>
      <c r="O451" s="6">
        <v>449417.54879999999</v>
      </c>
    </row>
    <row r="452" spans="1:15" x14ac:dyDescent="0.3">
      <c r="A452" s="3" t="str">
        <f>List!$I$7</f>
        <v>2019-20</v>
      </c>
      <c r="B452" s="3" t="s">
        <v>60</v>
      </c>
      <c r="C452" s="3">
        <v>6</v>
      </c>
      <c r="D452" s="3" t="s">
        <v>1819</v>
      </c>
      <c r="E452" s="3" t="s">
        <v>77</v>
      </c>
      <c r="F452" s="3">
        <v>3</v>
      </c>
      <c r="G452" s="3" t="s">
        <v>1310</v>
      </c>
      <c r="H452" s="3" t="s">
        <v>749</v>
      </c>
      <c r="I452" s="3" t="s">
        <v>40</v>
      </c>
      <c r="J452" s="3" t="s">
        <v>1806</v>
      </c>
      <c r="K452" s="3" t="s">
        <v>34</v>
      </c>
      <c r="L452" s="3" t="s">
        <v>35</v>
      </c>
      <c r="M452" s="3" t="s">
        <v>1841</v>
      </c>
      <c r="N452" s="4">
        <v>45000</v>
      </c>
      <c r="O452" s="4">
        <v>501450.37799999997</v>
      </c>
    </row>
    <row r="453" spans="1:15" x14ac:dyDescent="0.3">
      <c r="A453" s="5" t="str">
        <f>List!$I$7</f>
        <v>2019-20</v>
      </c>
      <c r="B453" s="5" t="s">
        <v>50</v>
      </c>
      <c r="C453" s="5">
        <v>11</v>
      </c>
      <c r="D453" s="5" t="s">
        <v>1817</v>
      </c>
      <c r="E453" s="5" t="s">
        <v>342</v>
      </c>
      <c r="F453" s="5">
        <v>48</v>
      </c>
      <c r="G453" s="5" t="s">
        <v>1197</v>
      </c>
      <c r="H453" s="5" t="s">
        <v>1078</v>
      </c>
      <c r="I453" s="5" t="s">
        <v>59</v>
      </c>
      <c r="J453" s="5" t="s">
        <v>1805</v>
      </c>
      <c r="K453" s="5" t="s">
        <v>21</v>
      </c>
      <c r="L453" s="5" t="s">
        <v>22</v>
      </c>
      <c r="M453" s="5" t="s">
        <v>1840</v>
      </c>
      <c r="N453" s="6">
        <v>69000</v>
      </c>
      <c r="O453" s="6">
        <v>1046135.1647999999</v>
      </c>
    </row>
    <row r="454" spans="1:15" x14ac:dyDescent="0.3">
      <c r="A454" s="3" t="str">
        <f>List!$I$7</f>
        <v>2019-20</v>
      </c>
      <c r="B454" s="3" t="s">
        <v>60</v>
      </c>
      <c r="C454" s="3">
        <v>6</v>
      </c>
      <c r="D454" s="3" t="s">
        <v>1819</v>
      </c>
      <c r="E454" s="3" t="s">
        <v>84</v>
      </c>
      <c r="F454" s="3">
        <v>5</v>
      </c>
      <c r="G454" s="3" t="s">
        <v>513</v>
      </c>
      <c r="H454" s="3" t="s">
        <v>1294</v>
      </c>
      <c r="I454" s="3" t="s">
        <v>54</v>
      </c>
      <c r="J454" s="3" t="s">
        <v>72</v>
      </c>
      <c r="K454" s="3" t="s">
        <v>34</v>
      </c>
      <c r="L454" s="3" t="s">
        <v>35</v>
      </c>
      <c r="M454" s="3" t="s">
        <v>1841</v>
      </c>
      <c r="N454" s="4">
        <v>43500</v>
      </c>
      <c r="O454" s="4">
        <v>9595053.8772</v>
      </c>
    </row>
    <row r="455" spans="1:15" x14ac:dyDescent="0.3">
      <c r="A455" s="5" t="str">
        <f>List!$I$7</f>
        <v>2019-20</v>
      </c>
      <c r="B455" s="5" t="s">
        <v>16</v>
      </c>
      <c r="C455" s="5">
        <v>10</v>
      </c>
      <c r="D455" s="5" t="s">
        <v>1817</v>
      </c>
      <c r="E455" s="5" t="s">
        <v>112</v>
      </c>
      <c r="F455" s="5">
        <v>50</v>
      </c>
      <c r="G455" s="5" t="s">
        <v>1198</v>
      </c>
      <c r="H455" s="5" t="s">
        <v>561</v>
      </c>
      <c r="I455" s="5" t="s">
        <v>20</v>
      </c>
      <c r="J455" s="5" t="s">
        <v>1806</v>
      </c>
      <c r="K455" s="5" t="s">
        <v>21</v>
      </c>
      <c r="L455" s="5" t="s">
        <v>22</v>
      </c>
      <c r="M455" s="5" t="s">
        <v>1840</v>
      </c>
      <c r="N455" s="6">
        <v>58500</v>
      </c>
      <c r="O455" s="6">
        <v>7110860.4996000007</v>
      </c>
    </row>
    <row r="456" spans="1:15" x14ac:dyDescent="0.3">
      <c r="A456" s="3" t="str">
        <f>List!$I$7</f>
        <v>2019-20</v>
      </c>
      <c r="B456" s="3" t="s">
        <v>45</v>
      </c>
      <c r="C456" s="3">
        <v>2</v>
      </c>
      <c r="D456" s="3" t="s">
        <v>1818</v>
      </c>
      <c r="E456" s="3" t="s">
        <v>425</v>
      </c>
      <c r="F456" s="3">
        <v>36</v>
      </c>
      <c r="G456" s="3" t="s">
        <v>501</v>
      </c>
      <c r="H456" s="3" t="s">
        <v>194</v>
      </c>
      <c r="I456" s="3" t="s">
        <v>59</v>
      </c>
      <c r="J456" s="3" t="s">
        <v>1806</v>
      </c>
      <c r="K456" s="3" t="s">
        <v>48</v>
      </c>
      <c r="L456" s="3" t="s">
        <v>55</v>
      </c>
      <c r="M456" s="3" t="s">
        <v>1841</v>
      </c>
      <c r="N456" s="4">
        <v>16500</v>
      </c>
      <c r="O456" s="4">
        <v>59095.237500000003</v>
      </c>
    </row>
    <row r="457" spans="1:15" x14ac:dyDescent="0.3">
      <c r="A457" s="5" t="str">
        <f>List!$I$7</f>
        <v>2019-20</v>
      </c>
      <c r="B457" s="5" t="s">
        <v>50</v>
      </c>
      <c r="C457" s="5">
        <v>11</v>
      </c>
      <c r="D457" s="5" t="s">
        <v>1817</v>
      </c>
      <c r="E457" s="5" t="s">
        <v>475</v>
      </c>
      <c r="F457" s="5">
        <v>39</v>
      </c>
      <c r="G457" s="5" t="s">
        <v>623</v>
      </c>
      <c r="H457" s="5" t="s">
        <v>373</v>
      </c>
      <c r="I457" s="5" t="s">
        <v>20</v>
      </c>
      <c r="J457" s="5" t="s">
        <v>44</v>
      </c>
      <c r="K457" s="5" t="s">
        <v>48</v>
      </c>
      <c r="L457" s="5" t="s">
        <v>55</v>
      </c>
      <c r="M457" s="5" t="s">
        <v>1839</v>
      </c>
      <c r="N457" s="6">
        <v>75000</v>
      </c>
      <c r="O457" s="6">
        <v>2013561.0633600003</v>
      </c>
    </row>
    <row r="458" spans="1:15" x14ac:dyDescent="0.3">
      <c r="A458" s="3" t="str">
        <f>List!$I$7</f>
        <v>2019-20</v>
      </c>
      <c r="B458" s="3" t="s">
        <v>60</v>
      </c>
      <c r="C458" s="3">
        <v>6</v>
      </c>
      <c r="D458" s="3" t="s">
        <v>1819</v>
      </c>
      <c r="E458" s="3" t="s">
        <v>128</v>
      </c>
      <c r="F458" s="3">
        <v>64</v>
      </c>
      <c r="G458" s="3" t="s">
        <v>289</v>
      </c>
      <c r="H458" s="3" t="s">
        <v>1007</v>
      </c>
      <c r="I458" s="3" t="s">
        <v>80</v>
      </c>
      <c r="J458" s="3" t="s">
        <v>44</v>
      </c>
      <c r="K458" s="3" t="s">
        <v>48</v>
      </c>
      <c r="L458" s="3" t="s">
        <v>49</v>
      </c>
      <c r="M458" s="3" t="s">
        <v>1841</v>
      </c>
      <c r="N458" s="4">
        <v>45000</v>
      </c>
      <c r="O458" s="4">
        <v>4465997.5140000004</v>
      </c>
    </row>
    <row r="459" spans="1:15" x14ac:dyDescent="0.3">
      <c r="A459" s="5" t="str">
        <f>List!$I$7</f>
        <v>2019-20</v>
      </c>
      <c r="B459" s="5" t="s">
        <v>60</v>
      </c>
      <c r="C459" s="5">
        <v>6</v>
      </c>
      <c r="D459" s="5" t="s">
        <v>1819</v>
      </c>
      <c r="E459" s="5" t="s">
        <v>163</v>
      </c>
      <c r="F459" s="5">
        <v>81</v>
      </c>
      <c r="G459" s="5" t="s">
        <v>1199</v>
      </c>
      <c r="H459" s="5" t="s">
        <v>638</v>
      </c>
      <c r="I459" s="5" t="s">
        <v>26</v>
      </c>
      <c r="J459" s="5" t="s">
        <v>86</v>
      </c>
      <c r="K459" s="5" t="s">
        <v>48</v>
      </c>
      <c r="L459" s="5" t="s">
        <v>49</v>
      </c>
      <c r="M459" s="5" t="s">
        <v>1841</v>
      </c>
      <c r="N459" s="6">
        <v>39000</v>
      </c>
      <c r="O459" s="6">
        <v>4474550.08</v>
      </c>
    </row>
    <row r="460" spans="1:15" x14ac:dyDescent="0.3">
      <c r="A460" s="3" t="str">
        <f>List!$I$7</f>
        <v>2019-20</v>
      </c>
      <c r="B460" s="3" t="s">
        <v>116</v>
      </c>
      <c r="C460" s="3">
        <v>1</v>
      </c>
      <c r="D460" s="3" t="s">
        <v>1818</v>
      </c>
      <c r="E460" s="3" t="s">
        <v>84</v>
      </c>
      <c r="F460" s="3">
        <v>23</v>
      </c>
      <c r="G460" s="3" t="s">
        <v>1137</v>
      </c>
      <c r="H460" s="3" t="s">
        <v>442</v>
      </c>
      <c r="I460" s="3" t="s">
        <v>59</v>
      </c>
      <c r="J460" s="3" t="s">
        <v>44</v>
      </c>
      <c r="K460" s="3" t="s">
        <v>48</v>
      </c>
      <c r="L460" s="3" t="s">
        <v>49</v>
      </c>
      <c r="M460" s="3" t="s">
        <v>1840</v>
      </c>
      <c r="N460" s="4">
        <v>12000</v>
      </c>
      <c r="O460" s="4">
        <v>42050.76479999999</v>
      </c>
    </row>
    <row r="461" spans="1:15" x14ac:dyDescent="0.3">
      <c r="A461" s="5" t="str">
        <f>List!$I$7</f>
        <v>2019-20</v>
      </c>
      <c r="B461" s="5" t="s">
        <v>45</v>
      </c>
      <c r="C461" s="5">
        <v>2</v>
      </c>
      <c r="D461" s="5" t="s">
        <v>1818</v>
      </c>
      <c r="E461" s="5" t="s">
        <v>37</v>
      </c>
      <c r="F461" s="5">
        <v>39</v>
      </c>
      <c r="G461" s="5" t="s">
        <v>925</v>
      </c>
      <c r="H461" s="5" t="s">
        <v>950</v>
      </c>
      <c r="I461" s="5" t="s">
        <v>54</v>
      </c>
      <c r="J461" s="5" t="s">
        <v>1805</v>
      </c>
      <c r="K461" s="5" t="s">
        <v>48</v>
      </c>
      <c r="L461" s="5" t="s">
        <v>55</v>
      </c>
      <c r="M461" s="5" t="s">
        <v>1839</v>
      </c>
      <c r="N461" s="6">
        <v>25500</v>
      </c>
      <c r="O461" s="6">
        <v>524831.50719999999</v>
      </c>
    </row>
    <row r="462" spans="1:15" x14ac:dyDescent="0.3">
      <c r="A462" s="3" t="str">
        <f>List!$I$7</f>
        <v>2019-20</v>
      </c>
      <c r="B462" s="3" t="s">
        <v>101</v>
      </c>
      <c r="C462" s="3">
        <v>9</v>
      </c>
      <c r="D462" s="3" t="s">
        <v>1816</v>
      </c>
      <c r="E462" s="3" t="s">
        <v>183</v>
      </c>
      <c r="F462" s="3">
        <v>67</v>
      </c>
      <c r="G462" s="3" t="s">
        <v>898</v>
      </c>
      <c r="H462" s="3" t="s">
        <v>526</v>
      </c>
      <c r="I462" s="3" t="s">
        <v>54</v>
      </c>
      <c r="J462" s="3" t="s">
        <v>33</v>
      </c>
      <c r="K462" s="3" t="s">
        <v>34</v>
      </c>
      <c r="L462" s="3" t="s">
        <v>35</v>
      </c>
      <c r="M462" s="3" t="s">
        <v>1840</v>
      </c>
      <c r="N462" s="4">
        <v>67500</v>
      </c>
      <c r="O462" s="4">
        <v>655538.28119999997</v>
      </c>
    </row>
    <row r="463" spans="1:15" x14ac:dyDescent="0.3">
      <c r="A463" s="5" t="str">
        <f>List!$I$7</f>
        <v>2019-20</v>
      </c>
      <c r="B463" s="5" t="s">
        <v>92</v>
      </c>
      <c r="C463" s="5">
        <v>12</v>
      </c>
      <c r="D463" s="5" t="s">
        <v>1817</v>
      </c>
      <c r="E463" s="5" t="s">
        <v>188</v>
      </c>
      <c r="F463" s="5">
        <v>76</v>
      </c>
      <c r="G463" s="5" t="s">
        <v>1204</v>
      </c>
      <c r="H463" s="5" t="s">
        <v>256</v>
      </c>
      <c r="I463" s="5" t="s">
        <v>40</v>
      </c>
      <c r="J463" s="5" t="s">
        <v>33</v>
      </c>
      <c r="K463" s="5" t="s">
        <v>48</v>
      </c>
      <c r="L463" s="5" t="s">
        <v>49</v>
      </c>
      <c r="M463" s="5" t="s">
        <v>1839</v>
      </c>
      <c r="N463" s="6">
        <v>16500</v>
      </c>
      <c r="O463" s="6">
        <v>3675230.9253000002</v>
      </c>
    </row>
    <row r="464" spans="1:15" x14ac:dyDescent="0.3">
      <c r="A464" s="3" t="str">
        <f>List!$I$7</f>
        <v>2019-20</v>
      </c>
      <c r="B464" s="3" t="s">
        <v>76</v>
      </c>
      <c r="C464" s="3">
        <v>4</v>
      </c>
      <c r="D464" s="3" t="s">
        <v>1819</v>
      </c>
      <c r="E464" s="3" t="s">
        <v>119</v>
      </c>
      <c r="F464" s="3">
        <v>19</v>
      </c>
      <c r="G464" s="3" t="s">
        <v>1248</v>
      </c>
      <c r="H464" s="3" t="s">
        <v>638</v>
      </c>
      <c r="I464" s="3" t="s">
        <v>26</v>
      </c>
      <c r="J464" s="3" t="s">
        <v>86</v>
      </c>
      <c r="K464" s="3" t="s">
        <v>48</v>
      </c>
      <c r="L464" s="3" t="s">
        <v>49</v>
      </c>
      <c r="M464" s="3" t="s">
        <v>1840</v>
      </c>
      <c r="N464" s="4">
        <v>72000</v>
      </c>
      <c r="O464" s="4">
        <v>6407201.8559999997</v>
      </c>
    </row>
    <row r="465" spans="1:15" x14ac:dyDescent="0.3">
      <c r="A465" s="5" t="str">
        <f>List!$I$7</f>
        <v>2019-20</v>
      </c>
      <c r="B465" s="5" t="s">
        <v>125</v>
      </c>
      <c r="C465" s="5">
        <v>7</v>
      </c>
      <c r="D465" s="5" t="s">
        <v>1816</v>
      </c>
      <c r="E465" s="5" t="s">
        <v>37</v>
      </c>
      <c r="F465" s="5">
        <v>51</v>
      </c>
      <c r="G465" s="5" t="s">
        <v>1193</v>
      </c>
      <c r="H465" s="5" t="s">
        <v>407</v>
      </c>
      <c r="I465" s="5" t="s">
        <v>80</v>
      </c>
      <c r="J465" s="5" t="s">
        <v>44</v>
      </c>
      <c r="K465" s="5" t="s">
        <v>21</v>
      </c>
      <c r="L465" s="5" t="s">
        <v>22</v>
      </c>
      <c r="M465" s="5" t="s">
        <v>1839</v>
      </c>
      <c r="N465" s="6">
        <v>19500</v>
      </c>
      <c r="O465" s="6">
        <v>115429.7144</v>
      </c>
    </row>
    <row r="466" spans="1:15" x14ac:dyDescent="0.3">
      <c r="A466" s="3" t="str">
        <f>List!$I$7</f>
        <v>2019-20</v>
      </c>
      <c r="B466" s="3" t="s">
        <v>50</v>
      </c>
      <c r="C466" s="3">
        <v>11</v>
      </c>
      <c r="D466" s="3" t="s">
        <v>1817</v>
      </c>
      <c r="E466" s="3" t="s">
        <v>163</v>
      </c>
      <c r="F466" s="3">
        <v>12</v>
      </c>
      <c r="G466" s="3" t="s">
        <v>807</v>
      </c>
      <c r="H466" s="3" t="s">
        <v>687</v>
      </c>
      <c r="I466" s="3" t="s">
        <v>63</v>
      </c>
      <c r="J466" s="3" t="s">
        <v>86</v>
      </c>
      <c r="K466" s="3" t="s">
        <v>48</v>
      </c>
      <c r="L466" s="3" t="s">
        <v>55</v>
      </c>
      <c r="M466" s="3" t="s">
        <v>1839</v>
      </c>
      <c r="N466" s="4">
        <v>25500</v>
      </c>
      <c r="O466" s="4">
        <v>1272199.8960000002</v>
      </c>
    </row>
    <row r="467" spans="1:15" x14ac:dyDescent="0.3">
      <c r="A467" s="5" t="str">
        <f>List!$I$7</f>
        <v>2019-20</v>
      </c>
      <c r="B467" s="5" t="s">
        <v>36</v>
      </c>
      <c r="C467" s="5">
        <v>8</v>
      </c>
      <c r="D467" s="5" t="s">
        <v>1816</v>
      </c>
      <c r="E467" s="5" t="s">
        <v>128</v>
      </c>
      <c r="F467" s="5">
        <v>70</v>
      </c>
      <c r="G467" s="5" t="s">
        <v>779</v>
      </c>
      <c r="H467" s="5" t="s">
        <v>1398</v>
      </c>
      <c r="I467" s="5" t="s">
        <v>26</v>
      </c>
      <c r="J467" s="5" t="s">
        <v>44</v>
      </c>
      <c r="K467" s="5" t="s">
        <v>21</v>
      </c>
      <c r="L467" s="5" t="s">
        <v>22</v>
      </c>
      <c r="M467" s="5" t="s">
        <v>1839</v>
      </c>
      <c r="N467" s="6">
        <v>81000</v>
      </c>
      <c r="O467" s="6">
        <v>2263162.5957600004</v>
      </c>
    </row>
    <row r="468" spans="1:15" x14ac:dyDescent="0.3">
      <c r="A468" s="3" t="str">
        <f>List!$I$7</f>
        <v>2019-20</v>
      </c>
      <c r="B468" s="3" t="s">
        <v>60</v>
      </c>
      <c r="C468" s="3">
        <v>6</v>
      </c>
      <c r="D468" s="3" t="s">
        <v>1819</v>
      </c>
      <c r="E468" s="3" t="s">
        <v>136</v>
      </c>
      <c r="F468" s="3">
        <v>43</v>
      </c>
      <c r="G468" s="3" t="s">
        <v>1729</v>
      </c>
      <c r="H468" s="3" t="s">
        <v>620</v>
      </c>
      <c r="I468" s="3" t="s">
        <v>40</v>
      </c>
      <c r="J468" s="3" t="s">
        <v>44</v>
      </c>
      <c r="K468" s="3" t="s">
        <v>34</v>
      </c>
      <c r="L468" s="3" t="s">
        <v>35</v>
      </c>
      <c r="M468" s="3" t="s">
        <v>1840</v>
      </c>
      <c r="N468" s="4">
        <v>22500</v>
      </c>
      <c r="O468" s="4">
        <v>115560.291</v>
      </c>
    </row>
    <row r="469" spans="1:15" x14ac:dyDescent="0.3">
      <c r="A469" s="5" t="str">
        <f>List!$I$7</f>
        <v>2019-20</v>
      </c>
      <c r="B469" s="5" t="s">
        <v>50</v>
      </c>
      <c r="C469" s="5">
        <v>11</v>
      </c>
      <c r="D469" s="5" t="s">
        <v>1817</v>
      </c>
      <c r="E469" s="5" t="s">
        <v>61</v>
      </c>
      <c r="F469" s="5">
        <v>12</v>
      </c>
      <c r="G469" s="5" t="s">
        <v>447</v>
      </c>
      <c r="H469" s="5" t="s">
        <v>916</v>
      </c>
      <c r="I469" s="5" t="s">
        <v>26</v>
      </c>
      <c r="J469" s="5" t="s">
        <v>1805</v>
      </c>
      <c r="K469" s="5" t="s">
        <v>48</v>
      </c>
      <c r="L469" s="5" t="s">
        <v>55</v>
      </c>
      <c r="M469" s="5" t="s">
        <v>1839</v>
      </c>
      <c r="N469" s="6">
        <v>87000</v>
      </c>
      <c r="O469" s="6">
        <v>1623962.5204</v>
      </c>
    </row>
    <row r="470" spans="1:15" x14ac:dyDescent="0.3">
      <c r="A470" s="3" t="str">
        <f>List!$I$7</f>
        <v>2019-20</v>
      </c>
      <c r="B470" s="3" t="s">
        <v>16</v>
      </c>
      <c r="C470" s="3">
        <v>10</v>
      </c>
      <c r="D470" s="3" t="s">
        <v>1817</v>
      </c>
      <c r="E470" s="3" t="s">
        <v>64</v>
      </c>
      <c r="F470" s="3">
        <v>55</v>
      </c>
      <c r="G470" s="3" t="s">
        <v>1210</v>
      </c>
      <c r="H470" s="3" t="s">
        <v>1459</v>
      </c>
      <c r="I470" s="3" t="s">
        <v>20</v>
      </c>
      <c r="J470" s="3" t="s">
        <v>72</v>
      </c>
      <c r="K470" s="3" t="s">
        <v>48</v>
      </c>
      <c r="L470" s="3" t="s">
        <v>55</v>
      </c>
      <c r="M470" s="3" t="s">
        <v>1840</v>
      </c>
      <c r="N470" s="4">
        <v>78000</v>
      </c>
      <c r="O470" s="4">
        <v>17416969.855999999</v>
      </c>
    </row>
    <row r="471" spans="1:15" x14ac:dyDescent="0.3">
      <c r="A471" s="5" t="str">
        <f>List!$I$7</f>
        <v>2019-20</v>
      </c>
      <c r="B471" s="5" t="s">
        <v>50</v>
      </c>
      <c r="C471" s="5">
        <v>11</v>
      </c>
      <c r="D471" s="5" t="s">
        <v>1817</v>
      </c>
      <c r="E471" s="5" t="s">
        <v>291</v>
      </c>
      <c r="F471" s="5">
        <v>28</v>
      </c>
      <c r="G471" s="5" t="s">
        <v>1784</v>
      </c>
      <c r="H471" s="5" t="s">
        <v>1285</v>
      </c>
      <c r="I471" s="5" t="s">
        <v>80</v>
      </c>
      <c r="J471" s="5" t="s">
        <v>33</v>
      </c>
      <c r="K471" s="5" t="s">
        <v>48</v>
      </c>
      <c r="L471" s="5" t="s">
        <v>49</v>
      </c>
      <c r="M471" s="5" t="s">
        <v>1840</v>
      </c>
      <c r="N471" s="6">
        <v>36000</v>
      </c>
      <c r="O471" s="6">
        <v>3294105.4080000003</v>
      </c>
    </row>
    <row r="472" spans="1:15" x14ac:dyDescent="0.3">
      <c r="A472" s="3" t="str">
        <f>List!$I$7</f>
        <v>2019-20</v>
      </c>
      <c r="B472" s="3" t="s">
        <v>60</v>
      </c>
      <c r="C472" s="3">
        <v>6</v>
      </c>
      <c r="D472" s="3" t="s">
        <v>1819</v>
      </c>
      <c r="E472" s="3" t="s">
        <v>157</v>
      </c>
      <c r="F472" s="3">
        <v>52</v>
      </c>
      <c r="G472" s="3" t="s">
        <v>1121</v>
      </c>
      <c r="H472" s="3" t="s">
        <v>1370</v>
      </c>
      <c r="I472" s="3" t="s">
        <v>63</v>
      </c>
      <c r="J472" s="3" t="s">
        <v>1805</v>
      </c>
      <c r="K472" s="3" t="s">
        <v>34</v>
      </c>
      <c r="L472" s="3" t="s">
        <v>35</v>
      </c>
      <c r="M472" s="3" t="s">
        <v>1840</v>
      </c>
      <c r="N472" s="4">
        <v>39000</v>
      </c>
      <c r="O472" s="4">
        <v>3926281.6163999997</v>
      </c>
    </row>
    <row r="473" spans="1:15" x14ac:dyDescent="0.3">
      <c r="A473" s="5" t="str">
        <f>List!$I$7</f>
        <v>2019-20</v>
      </c>
      <c r="B473" s="5" t="s">
        <v>92</v>
      </c>
      <c r="C473" s="5">
        <v>12</v>
      </c>
      <c r="D473" s="5" t="s">
        <v>1817</v>
      </c>
      <c r="E473" s="5" t="s">
        <v>330</v>
      </c>
      <c r="F473" s="5">
        <v>24</v>
      </c>
      <c r="G473" s="5" t="s">
        <v>65</v>
      </c>
      <c r="H473" s="5" t="s">
        <v>603</v>
      </c>
      <c r="I473" s="5" t="s">
        <v>63</v>
      </c>
      <c r="J473" s="5" t="s">
        <v>44</v>
      </c>
      <c r="K473" s="5" t="s">
        <v>48</v>
      </c>
      <c r="L473" s="5" t="s">
        <v>49</v>
      </c>
      <c r="M473" s="5" t="s">
        <v>1839</v>
      </c>
      <c r="N473" s="6">
        <v>46500</v>
      </c>
      <c r="O473" s="6">
        <v>3413269.3715999997</v>
      </c>
    </row>
    <row r="474" spans="1:15" x14ac:dyDescent="0.3">
      <c r="A474" s="3" t="str">
        <f>List!$I$7</f>
        <v>2019-20</v>
      </c>
      <c r="B474" s="3" t="s">
        <v>60</v>
      </c>
      <c r="C474" s="3">
        <v>6</v>
      </c>
      <c r="D474" s="3" t="s">
        <v>1819</v>
      </c>
      <c r="E474" s="3" t="s">
        <v>330</v>
      </c>
      <c r="F474" s="3">
        <v>42</v>
      </c>
      <c r="G474" s="3" t="s">
        <v>1169</v>
      </c>
      <c r="H474" s="3" t="s">
        <v>805</v>
      </c>
      <c r="I474" s="3" t="s">
        <v>26</v>
      </c>
      <c r="J474" s="3" t="s">
        <v>1806</v>
      </c>
      <c r="K474" s="3" t="s">
        <v>21</v>
      </c>
      <c r="L474" s="3" t="s">
        <v>22</v>
      </c>
      <c r="M474" s="3" t="s">
        <v>1841</v>
      </c>
      <c r="N474" s="4">
        <v>46500</v>
      </c>
      <c r="O474" s="4">
        <v>538128.52631999995</v>
      </c>
    </row>
    <row r="475" spans="1:15" x14ac:dyDescent="0.3">
      <c r="A475" s="5" t="str">
        <f>List!$I$7</f>
        <v>2019-20</v>
      </c>
      <c r="B475" s="5" t="s">
        <v>36</v>
      </c>
      <c r="C475" s="5">
        <v>8</v>
      </c>
      <c r="D475" s="5" t="s">
        <v>1816</v>
      </c>
      <c r="E475" s="5" t="s">
        <v>109</v>
      </c>
      <c r="F475" s="5">
        <v>65</v>
      </c>
      <c r="G475" s="5" t="s">
        <v>366</v>
      </c>
      <c r="H475" s="5" t="s">
        <v>1229</v>
      </c>
      <c r="I475" s="5" t="s">
        <v>59</v>
      </c>
      <c r="J475" s="5" t="s">
        <v>1805</v>
      </c>
      <c r="K475" s="5" t="s">
        <v>21</v>
      </c>
      <c r="L475" s="5" t="s">
        <v>22</v>
      </c>
      <c r="M475" s="5" t="s">
        <v>1840</v>
      </c>
      <c r="N475" s="6">
        <v>22500</v>
      </c>
      <c r="O475" s="6">
        <v>49742.035200000006</v>
      </c>
    </row>
    <row r="476" spans="1:15" x14ac:dyDescent="0.3">
      <c r="A476" s="3" t="str">
        <f>List!$I$7</f>
        <v>2019-20</v>
      </c>
      <c r="B476" s="3" t="s">
        <v>101</v>
      </c>
      <c r="C476" s="3">
        <v>9</v>
      </c>
      <c r="D476" s="3" t="s">
        <v>1816</v>
      </c>
      <c r="E476" s="3" t="s">
        <v>543</v>
      </c>
      <c r="F476" s="3">
        <v>22</v>
      </c>
      <c r="G476" s="3" t="s">
        <v>1233</v>
      </c>
      <c r="H476" s="3" t="s">
        <v>456</v>
      </c>
      <c r="I476" s="3" t="s">
        <v>26</v>
      </c>
      <c r="J476" s="3" t="s">
        <v>44</v>
      </c>
      <c r="K476" s="3" t="s">
        <v>48</v>
      </c>
      <c r="L476" s="3" t="s">
        <v>55</v>
      </c>
      <c r="M476" s="3" t="s">
        <v>1840</v>
      </c>
      <c r="N476" s="4">
        <v>78000</v>
      </c>
      <c r="O476" s="4">
        <v>950499.95039999997</v>
      </c>
    </row>
    <row r="477" spans="1:15" x14ac:dyDescent="0.3">
      <c r="A477" s="5" t="str">
        <f>List!$I$7</f>
        <v>2019-20</v>
      </c>
      <c r="B477" s="5" t="s">
        <v>36</v>
      </c>
      <c r="C477" s="5">
        <v>8</v>
      </c>
      <c r="D477" s="5" t="s">
        <v>1816</v>
      </c>
      <c r="E477" s="5" t="s">
        <v>267</v>
      </c>
      <c r="F477" s="5">
        <v>75</v>
      </c>
      <c r="G477" s="5" t="s">
        <v>178</v>
      </c>
      <c r="H477" s="5" t="s">
        <v>1366</v>
      </c>
      <c r="I477" s="5" t="s">
        <v>63</v>
      </c>
      <c r="J477" s="5" t="s">
        <v>1805</v>
      </c>
      <c r="K477" s="5" t="s">
        <v>21</v>
      </c>
      <c r="L477" s="5" t="s">
        <v>22</v>
      </c>
      <c r="M477" s="5" t="s">
        <v>1839</v>
      </c>
      <c r="N477" s="6">
        <v>30000</v>
      </c>
      <c r="O477" s="6">
        <v>7462682.1720000003</v>
      </c>
    </row>
    <row r="478" spans="1:15" x14ac:dyDescent="0.3">
      <c r="A478" s="3" t="str">
        <f>List!$I$7</f>
        <v>2019-20</v>
      </c>
      <c r="B478" s="3" t="s">
        <v>101</v>
      </c>
      <c r="C478" s="3">
        <v>9</v>
      </c>
      <c r="D478" s="3" t="s">
        <v>1816</v>
      </c>
      <c r="E478" s="3" t="s">
        <v>46</v>
      </c>
      <c r="F478" s="3">
        <v>36</v>
      </c>
      <c r="G478" s="3" t="s">
        <v>1219</v>
      </c>
      <c r="H478" s="3" t="s">
        <v>208</v>
      </c>
      <c r="I478" s="3" t="s">
        <v>32</v>
      </c>
      <c r="J478" s="3" t="s">
        <v>72</v>
      </c>
      <c r="K478" s="3" t="s">
        <v>48</v>
      </c>
      <c r="L478" s="3" t="s">
        <v>55</v>
      </c>
      <c r="M478" s="3" t="s">
        <v>1841</v>
      </c>
      <c r="N478" s="4">
        <v>42000</v>
      </c>
      <c r="O478" s="4">
        <v>8526069.5519999992</v>
      </c>
    </row>
    <row r="479" spans="1:15" x14ac:dyDescent="0.3">
      <c r="A479" s="5" t="str">
        <f>List!$I$7</f>
        <v>2019-20</v>
      </c>
      <c r="B479" s="5" t="s">
        <v>83</v>
      </c>
      <c r="C479" s="5">
        <v>3</v>
      </c>
      <c r="D479" s="5" t="s">
        <v>1818</v>
      </c>
      <c r="E479" s="5" t="s">
        <v>67</v>
      </c>
      <c r="F479" s="5">
        <v>23</v>
      </c>
      <c r="G479" s="5" t="s">
        <v>205</v>
      </c>
      <c r="H479" s="5" t="s">
        <v>795</v>
      </c>
      <c r="I479" s="5" t="s">
        <v>63</v>
      </c>
      <c r="J479" s="5" t="s">
        <v>44</v>
      </c>
      <c r="K479" s="5" t="s">
        <v>48</v>
      </c>
      <c r="L479" s="5" t="s">
        <v>49</v>
      </c>
      <c r="M479" s="5" t="s">
        <v>1840</v>
      </c>
      <c r="N479" s="6">
        <v>43500</v>
      </c>
      <c r="O479" s="6">
        <v>268678.97496000002</v>
      </c>
    </row>
    <row r="480" spans="1:15" x14ac:dyDescent="0.3">
      <c r="A480" s="3" t="str">
        <f>List!$I$7</f>
        <v>2019-20</v>
      </c>
      <c r="B480" s="3" t="s">
        <v>16</v>
      </c>
      <c r="C480" s="3">
        <v>10</v>
      </c>
      <c r="D480" s="3" t="s">
        <v>1817</v>
      </c>
      <c r="E480" s="3" t="s">
        <v>240</v>
      </c>
      <c r="F480" s="3">
        <v>33</v>
      </c>
      <c r="G480" s="3" t="s">
        <v>1006</v>
      </c>
      <c r="H480" s="3" t="s">
        <v>1213</v>
      </c>
      <c r="I480" s="3" t="s">
        <v>59</v>
      </c>
      <c r="J480" s="3" t="s">
        <v>33</v>
      </c>
      <c r="K480" s="3" t="s">
        <v>27</v>
      </c>
      <c r="L480" s="3" t="s">
        <v>35</v>
      </c>
      <c r="M480" s="3" t="s">
        <v>1841</v>
      </c>
      <c r="N480" s="4">
        <v>34500</v>
      </c>
      <c r="O480" s="4">
        <v>166454.1648</v>
      </c>
    </row>
    <row r="481" spans="1:15" x14ac:dyDescent="0.3">
      <c r="A481" s="5" t="str">
        <f>List!$I$7</f>
        <v>2019-20</v>
      </c>
      <c r="B481" s="5" t="s">
        <v>50</v>
      </c>
      <c r="C481" s="5">
        <v>11</v>
      </c>
      <c r="D481" s="5" t="s">
        <v>1817</v>
      </c>
      <c r="E481" s="5" t="s">
        <v>410</v>
      </c>
      <c r="F481" s="5">
        <v>65</v>
      </c>
      <c r="G481" s="5" t="s">
        <v>1734</v>
      </c>
      <c r="H481" s="5" t="s">
        <v>751</v>
      </c>
      <c r="I481" s="5" t="s">
        <v>63</v>
      </c>
      <c r="J481" s="5" t="s">
        <v>44</v>
      </c>
      <c r="K481" s="5" t="s">
        <v>21</v>
      </c>
      <c r="L481" s="5" t="s">
        <v>22</v>
      </c>
      <c r="M481" s="5" t="s">
        <v>1841</v>
      </c>
      <c r="N481" s="6">
        <v>33000</v>
      </c>
      <c r="O481" s="6">
        <v>450292.96224000002</v>
      </c>
    </row>
    <row r="482" spans="1:15" x14ac:dyDescent="0.3">
      <c r="A482" s="3" t="str">
        <f>List!$I$7</f>
        <v>2019-20</v>
      </c>
      <c r="B482" s="3" t="s">
        <v>125</v>
      </c>
      <c r="C482" s="3">
        <v>7</v>
      </c>
      <c r="D482" s="3" t="s">
        <v>1816</v>
      </c>
      <c r="E482" s="3" t="s">
        <v>136</v>
      </c>
      <c r="F482" s="3">
        <v>71</v>
      </c>
      <c r="G482" s="3" t="s">
        <v>1194</v>
      </c>
      <c r="H482" s="3" t="s">
        <v>1488</v>
      </c>
      <c r="I482" s="3" t="s">
        <v>59</v>
      </c>
      <c r="J482" s="3" t="s">
        <v>86</v>
      </c>
      <c r="K482" s="3" t="s">
        <v>34</v>
      </c>
      <c r="L482" s="3" t="s">
        <v>35</v>
      </c>
      <c r="M482" s="3" t="s">
        <v>1840</v>
      </c>
      <c r="N482" s="4">
        <v>30000</v>
      </c>
      <c r="O482" s="4">
        <v>147083.20000000001</v>
      </c>
    </row>
    <row r="483" spans="1:15" x14ac:dyDescent="0.3">
      <c r="A483" s="5" t="str">
        <f>List!$I$7</f>
        <v>2019-20</v>
      </c>
      <c r="B483" s="5" t="s">
        <v>141</v>
      </c>
      <c r="C483" s="5">
        <v>5</v>
      </c>
      <c r="D483" s="5" t="s">
        <v>1819</v>
      </c>
      <c r="E483" s="5" t="s">
        <v>463</v>
      </c>
      <c r="F483" s="5">
        <v>24</v>
      </c>
      <c r="G483" s="5" t="s">
        <v>1198</v>
      </c>
      <c r="H483" s="5" t="s">
        <v>661</v>
      </c>
      <c r="I483" s="5" t="s">
        <v>20</v>
      </c>
      <c r="J483" s="5" t="s">
        <v>1806</v>
      </c>
      <c r="K483" s="5" t="s">
        <v>48</v>
      </c>
      <c r="L483" s="5" t="s">
        <v>49</v>
      </c>
      <c r="M483" s="5" t="s">
        <v>1840</v>
      </c>
      <c r="N483" s="6">
        <v>24000</v>
      </c>
      <c r="O483" s="6">
        <v>2917276.1024000002</v>
      </c>
    </row>
    <row r="484" spans="1:15" x14ac:dyDescent="0.3">
      <c r="A484" s="3" t="str">
        <f>List!$I$7</f>
        <v>2019-20</v>
      </c>
      <c r="B484" s="3" t="s">
        <v>125</v>
      </c>
      <c r="C484" s="3">
        <v>7</v>
      </c>
      <c r="D484" s="3" t="s">
        <v>1816</v>
      </c>
      <c r="E484" s="3" t="s">
        <v>295</v>
      </c>
      <c r="F484" s="3">
        <v>36</v>
      </c>
      <c r="G484" s="3" t="s">
        <v>1215</v>
      </c>
      <c r="H484" s="3" t="s">
        <v>789</v>
      </c>
      <c r="I484" s="3" t="s">
        <v>80</v>
      </c>
      <c r="J484" s="3" t="s">
        <v>1806</v>
      </c>
      <c r="K484" s="3" t="s">
        <v>48</v>
      </c>
      <c r="L484" s="3" t="s">
        <v>55</v>
      </c>
      <c r="M484" s="3" t="s">
        <v>1841</v>
      </c>
      <c r="N484" s="4">
        <v>70500</v>
      </c>
      <c r="O484" s="4">
        <v>1176885.1512</v>
      </c>
    </row>
    <row r="485" spans="1:15" x14ac:dyDescent="0.3">
      <c r="A485" s="5" t="str">
        <f>List!$I$7</f>
        <v>2019-20</v>
      </c>
      <c r="B485" s="5" t="s">
        <v>60</v>
      </c>
      <c r="C485" s="5">
        <v>6</v>
      </c>
      <c r="D485" s="5" t="s">
        <v>1819</v>
      </c>
      <c r="E485" s="5" t="s">
        <v>322</v>
      </c>
      <c r="F485" s="5">
        <v>65</v>
      </c>
      <c r="G485" s="5" t="s">
        <v>511</v>
      </c>
      <c r="H485" s="5" t="s">
        <v>665</v>
      </c>
      <c r="I485" s="5" t="s">
        <v>40</v>
      </c>
      <c r="J485" s="5" t="s">
        <v>44</v>
      </c>
      <c r="K485" s="5" t="s">
        <v>21</v>
      </c>
      <c r="L485" s="5" t="s">
        <v>22</v>
      </c>
      <c r="M485" s="5" t="s">
        <v>1839</v>
      </c>
      <c r="N485" s="6">
        <v>75000</v>
      </c>
      <c r="O485" s="6">
        <v>3675473.8943999996</v>
      </c>
    </row>
    <row r="486" spans="1:15" x14ac:dyDescent="0.3">
      <c r="A486" s="3" t="str">
        <f>List!$I$7</f>
        <v>2019-20</v>
      </c>
      <c r="B486" s="3" t="s">
        <v>125</v>
      </c>
      <c r="C486" s="3">
        <v>7</v>
      </c>
      <c r="D486" s="3" t="s">
        <v>1816</v>
      </c>
      <c r="E486" s="3" t="s">
        <v>240</v>
      </c>
      <c r="F486" s="3">
        <v>47</v>
      </c>
      <c r="G486" s="3" t="s">
        <v>1468</v>
      </c>
      <c r="H486" s="3" t="s">
        <v>1631</v>
      </c>
      <c r="I486" s="3" t="s">
        <v>32</v>
      </c>
      <c r="J486" s="3" t="s">
        <v>44</v>
      </c>
      <c r="K486" s="3" t="s">
        <v>34</v>
      </c>
      <c r="L486" s="3" t="s">
        <v>35</v>
      </c>
      <c r="M486" s="3" t="s">
        <v>1840</v>
      </c>
      <c r="N486" s="4">
        <v>24000</v>
      </c>
      <c r="O486" s="4">
        <v>415224.24767999997</v>
      </c>
    </row>
    <row r="487" spans="1:15" x14ac:dyDescent="0.3">
      <c r="A487" s="5" t="str">
        <f>List!$I$7</f>
        <v>2019-20</v>
      </c>
      <c r="B487" s="5" t="s">
        <v>36</v>
      </c>
      <c r="C487" s="5">
        <v>8</v>
      </c>
      <c r="D487" s="5" t="s">
        <v>1816</v>
      </c>
      <c r="E487" s="5" t="s">
        <v>240</v>
      </c>
      <c r="F487" s="5">
        <v>73</v>
      </c>
      <c r="G487" s="5" t="s">
        <v>1217</v>
      </c>
      <c r="H487" s="5" t="s">
        <v>909</v>
      </c>
      <c r="I487" s="5" t="s">
        <v>20</v>
      </c>
      <c r="J487" s="5" t="s">
        <v>72</v>
      </c>
      <c r="K487" s="5" t="s">
        <v>48</v>
      </c>
      <c r="L487" s="5" t="s">
        <v>49</v>
      </c>
      <c r="M487" s="5" t="s">
        <v>1839</v>
      </c>
      <c r="N487" s="6">
        <v>163500</v>
      </c>
      <c r="O487" s="6">
        <v>990711.63749999995</v>
      </c>
    </row>
    <row r="488" spans="1:15" x14ac:dyDescent="0.3">
      <c r="A488" s="3" t="str">
        <f>List!$I$7</f>
        <v>2019-20</v>
      </c>
      <c r="B488" s="3" t="s">
        <v>16</v>
      </c>
      <c r="C488" s="3">
        <v>10</v>
      </c>
      <c r="D488" s="3" t="s">
        <v>1817</v>
      </c>
      <c r="E488" s="3" t="s">
        <v>199</v>
      </c>
      <c r="F488" s="3">
        <v>57</v>
      </c>
      <c r="G488" s="3" t="s">
        <v>1006</v>
      </c>
      <c r="H488" s="3" t="s">
        <v>674</v>
      </c>
      <c r="I488" s="3" t="s">
        <v>32</v>
      </c>
      <c r="J488" s="3" t="s">
        <v>72</v>
      </c>
      <c r="K488" s="3" t="s">
        <v>34</v>
      </c>
      <c r="L488" s="3" t="s">
        <v>35</v>
      </c>
      <c r="M488" s="3" t="s">
        <v>1839</v>
      </c>
      <c r="N488" s="4">
        <v>69000</v>
      </c>
      <c r="O488" s="4">
        <v>369898.14400000003</v>
      </c>
    </row>
    <row r="489" spans="1:15" x14ac:dyDescent="0.3">
      <c r="A489" s="5" t="str">
        <f>List!$I$7</f>
        <v>2019-20</v>
      </c>
      <c r="B489" s="5" t="s">
        <v>116</v>
      </c>
      <c r="C489" s="5">
        <v>1</v>
      </c>
      <c r="D489" s="5" t="s">
        <v>1818</v>
      </c>
      <c r="E489" s="5" t="s">
        <v>77</v>
      </c>
      <c r="F489" s="5">
        <v>26</v>
      </c>
      <c r="G489" s="5" t="s">
        <v>626</v>
      </c>
      <c r="H489" s="5" t="s">
        <v>867</v>
      </c>
      <c r="I489" s="5" t="s">
        <v>63</v>
      </c>
      <c r="J489" s="5" t="s">
        <v>1806</v>
      </c>
      <c r="K489" s="5" t="s">
        <v>27</v>
      </c>
      <c r="L489" s="5" t="s">
        <v>28</v>
      </c>
      <c r="M489" s="5" t="s">
        <v>1840</v>
      </c>
      <c r="N489" s="6">
        <v>69000</v>
      </c>
      <c r="O489" s="6">
        <v>125167.80319999999</v>
      </c>
    </row>
    <row r="490" spans="1:15" x14ac:dyDescent="0.3">
      <c r="A490" s="3" t="str">
        <f>List!$I$7</f>
        <v>2019-20</v>
      </c>
      <c r="B490" s="3" t="s">
        <v>101</v>
      </c>
      <c r="C490" s="3">
        <v>9</v>
      </c>
      <c r="D490" s="3" t="s">
        <v>1816</v>
      </c>
      <c r="E490" s="3" t="s">
        <v>335</v>
      </c>
      <c r="F490" s="3">
        <v>5</v>
      </c>
      <c r="G490" s="3" t="s">
        <v>1753</v>
      </c>
      <c r="H490" s="3" t="s">
        <v>1230</v>
      </c>
      <c r="I490" s="3" t="s">
        <v>59</v>
      </c>
      <c r="J490" s="3" t="s">
        <v>1805</v>
      </c>
      <c r="K490" s="3" t="s">
        <v>27</v>
      </c>
      <c r="L490" s="3" t="s">
        <v>35</v>
      </c>
      <c r="M490" s="3" t="s">
        <v>1840</v>
      </c>
      <c r="N490" s="4">
        <v>51000</v>
      </c>
      <c r="O490" s="4">
        <v>7445869.0591999982</v>
      </c>
    </row>
    <row r="491" spans="1:15" x14ac:dyDescent="0.3">
      <c r="A491" s="5" t="str">
        <f>List!$I$7</f>
        <v>2019-20</v>
      </c>
      <c r="B491" s="5" t="s">
        <v>83</v>
      </c>
      <c r="C491" s="5">
        <v>3</v>
      </c>
      <c r="D491" s="5" t="s">
        <v>1818</v>
      </c>
      <c r="E491" s="5" t="s">
        <v>46</v>
      </c>
      <c r="F491" s="5">
        <v>10</v>
      </c>
      <c r="G491" s="5" t="s">
        <v>1604</v>
      </c>
      <c r="H491" s="5" t="s">
        <v>964</v>
      </c>
      <c r="I491" s="5" t="s">
        <v>40</v>
      </c>
      <c r="J491" s="5" t="s">
        <v>44</v>
      </c>
      <c r="K491" s="5" t="s">
        <v>48</v>
      </c>
      <c r="L491" s="5" t="s">
        <v>55</v>
      </c>
      <c r="M491" s="5" t="s">
        <v>1841</v>
      </c>
      <c r="N491" s="6">
        <v>39000</v>
      </c>
      <c r="O491" s="6">
        <v>307496.21760000003</v>
      </c>
    </row>
    <row r="492" spans="1:15" x14ac:dyDescent="0.3">
      <c r="A492" s="3" t="str">
        <f>List!$I$7</f>
        <v>2019-20</v>
      </c>
      <c r="B492" s="3" t="s">
        <v>101</v>
      </c>
      <c r="C492" s="3">
        <v>9</v>
      </c>
      <c r="D492" s="3" t="s">
        <v>1816</v>
      </c>
      <c r="E492" s="3" t="s">
        <v>109</v>
      </c>
      <c r="F492" s="3">
        <v>20</v>
      </c>
      <c r="G492" s="3" t="s">
        <v>228</v>
      </c>
      <c r="H492" s="3" t="s">
        <v>1590</v>
      </c>
      <c r="I492" s="3" t="s">
        <v>26</v>
      </c>
      <c r="J492" s="3" t="s">
        <v>44</v>
      </c>
      <c r="K492" s="3" t="s">
        <v>27</v>
      </c>
      <c r="L492" s="3" t="s">
        <v>28</v>
      </c>
      <c r="M492" s="3" t="s">
        <v>1840</v>
      </c>
      <c r="N492" s="4">
        <v>66000</v>
      </c>
      <c r="O492" s="4">
        <v>4236286.5688000005</v>
      </c>
    </row>
    <row r="493" spans="1:15" x14ac:dyDescent="0.3">
      <c r="A493" s="5" t="str">
        <f>List!$I$7</f>
        <v>2019-20</v>
      </c>
      <c r="B493" s="5" t="s">
        <v>92</v>
      </c>
      <c r="C493" s="5">
        <v>12</v>
      </c>
      <c r="D493" s="5" t="s">
        <v>1817</v>
      </c>
      <c r="E493" s="5" t="s">
        <v>274</v>
      </c>
      <c r="F493" s="5">
        <v>36</v>
      </c>
      <c r="G493" s="5" t="s">
        <v>1219</v>
      </c>
      <c r="H493" s="5" t="s">
        <v>82</v>
      </c>
      <c r="I493" s="5" t="s">
        <v>59</v>
      </c>
      <c r="J493" s="5" t="s">
        <v>1805</v>
      </c>
      <c r="K493" s="5" t="s">
        <v>48</v>
      </c>
      <c r="L493" s="5" t="s">
        <v>55</v>
      </c>
      <c r="M493" s="5" t="s">
        <v>1839</v>
      </c>
      <c r="N493" s="6">
        <v>21000</v>
      </c>
      <c r="O493" s="6">
        <v>3836731.2974999999</v>
      </c>
    </row>
    <row r="494" spans="1:15" x14ac:dyDescent="0.3">
      <c r="A494" s="3" t="str">
        <f>List!$I$7</f>
        <v>2019-20</v>
      </c>
      <c r="B494" s="3" t="s">
        <v>141</v>
      </c>
      <c r="C494" s="3">
        <v>5</v>
      </c>
      <c r="D494" s="3" t="s">
        <v>1819</v>
      </c>
      <c r="E494" s="3" t="s">
        <v>463</v>
      </c>
      <c r="F494" s="3">
        <v>74</v>
      </c>
      <c r="G494" s="3" t="s">
        <v>361</v>
      </c>
      <c r="H494" s="3" t="s">
        <v>347</v>
      </c>
      <c r="I494" s="3" t="s">
        <v>26</v>
      </c>
      <c r="J494" s="3" t="s">
        <v>1805</v>
      </c>
      <c r="K494" s="3" t="s">
        <v>27</v>
      </c>
      <c r="L494" s="3" t="s">
        <v>28</v>
      </c>
      <c r="M494" s="3" t="s">
        <v>1839</v>
      </c>
      <c r="N494" s="4">
        <v>43500</v>
      </c>
      <c r="O494" s="4">
        <v>356161.96880000003</v>
      </c>
    </row>
    <row r="495" spans="1:15" x14ac:dyDescent="0.3">
      <c r="A495" s="5" t="str">
        <f>List!$I$7</f>
        <v>2019-20</v>
      </c>
      <c r="B495" s="5" t="s">
        <v>83</v>
      </c>
      <c r="C495" s="5">
        <v>3</v>
      </c>
      <c r="D495" s="5" t="s">
        <v>1818</v>
      </c>
      <c r="E495" s="5" t="s">
        <v>202</v>
      </c>
      <c r="F495" s="5">
        <v>28</v>
      </c>
      <c r="G495" s="5" t="s">
        <v>1221</v>
      </c>
      <c r="H495" s="5" t="s">
        <v>247</v>
      </c>
      <c r="I495" s="5" t="s">
        <v>40</v>
      </c>
      <c r="J495" s="5" t="s">
        <v>1806</v>
      </c>
      <c r="K495" s="5" t="s">
        <v>48</v>
      </c>
      <c r="L495" s="5" t="s">
        <v>49</v>
      </c>
      <c r="M495" s="5" t="s">
        <v>1841</v>
      </c>
      <c r="N495" s="6">
        <v>15000</v>
      </c>
      <c r="O495" s="6">
        <v>3694131.1835999996</v>
      </c>
    </row>
    <row r="496" spans="1:15" x14ac:dyDescent="0.3">
      <c r="A496" s="3" t="str">
        <f>List!$I$7</f>
        <v>2019-20</v>
      </c>
      <c r="B496" s="3" t="s">
        <v>101</v>
      </c>
      <c r="C496" s="3">
        <v>9</v>
      </c>
      <c r="D496" s="3" t="s">
        <v>1816</v>
      </c>
      <c r="E496" s="3" t="s">
        <v>614</v>
      </c>
      <c r="F496" s="3">
        <v>47</v>
      </c>
      <c r="G496" s="3" t="s">
        <v>984</v>
      </c>
      <c r="H496" s="3" t="s">
        <v>594</v>
      </c>
      <c r="I496" s="3" t="s">
        <v>20</v>
      </c>
      <c r="J496" s="3" t="s">
        <v>33</v>
      </c>
      <c r="K496" s="3" t="s">
        <v>34</v>
      </c>
      <c r="L496" s="3" t="s">
        <v>35</v>
      </c>
      <c r="M496" s="3" t="s">
        <v>1840</v>
      </c>
      <c r="N496" s="4">
        <v>60000</v>
      </c>
      <c r="O496" s="4">
        <v>14950124.244000003</v>
      </c>
    </row>
    <row r="497" spans="1:15" x14ac:dyDescent="0.3">
      <c r="A497" s="5" t="str">
        <f>List!$I$7</f>
        <v>2019-20</v>
      </c>
      <c r="B497" s="5" t="s">
        <v>92</v>
      </c>
      <c r="C497" s="5">
        <v>12</v>
      </c>
      <c r="D497" s="5" t="s">
        <v>1817</v>
      </c>
      <c r="E497" s="5" t="s">
        <v>267</v>
      </c>
      <c r="F497" s="5">
        <v>61</v>
      </c>
      <c r="G497" s="5" t="s">
        <v>57</v>
      </c>
      <c r="H497" s="5" t="s">
        <v>532</v>
      </c>
      <c r="I497" s="5" t="s">
        <v>32</v>
      </c>
      <c r="J497" s="5" t="s">
        <v>72</v>
      </c>
      <c r="K497" s="5" t="s">
        <v>27</v>
      </c>
      <c r="L497" s="5" t="s">
        <v>28</v>
      </c>
      <c r="M497" s="5" t="s">
        <v>1840</v>
      </c>
      <c r="N497" s="6">
        <v>60000</v>
      </c>
      <c r="O497" s="6">
        <v>324415.08</v>
      </c>
    </row>
    <row r="498" spans="1:15" x14ac:dyDescent="0.3">
      <c r="A498" s="3" t="str">
        <f>List!$I$7</f>
        <v>2019-20</v>
      </c>
      <c r="B498" s="3" t="s">
        <v>50</v>
      </c>
      <c r="C498" s="3">
        <v>11</v>
      </c>
      <c r="D498" s="3" t="s">
        <v>1817</v>
      </c>
      <c r="E498" s="3" t="s">
        <v>133</v>
      </c>
      <c r="F498" s="3">
        <v>6</v>
      </c>
      <c r="G498" s="3" t="s">
        <v>1090</v>
      </c>
      <c r="H498" s="3" t="s">
        <v>1670</v>
      </c>
      <c r="I498" s="3" t="s">
        <v>80</v>
      </c>
      <c r="J498" s="3" t="s">
        <v>86</v>
      </c>
      <c r="K498" s="3" t="s">
        <v>27</v>
      </c>
      <c r="L498" s="3" t="s">
        <v>35</v>
      </c>
      <c r="M498" s="3" t="s">
        <v>1839</v>
      </c>
      <c r="N498" s="4">
        <v>60000</v>
      </c>
      <c r="O498" s="4">
        <v>252510.72</v>
      </c>
    </row>
    <row r="499" spans="1:15" x14ac:dyDescent="0.3">
      <c r="A499" s="5" t="str">
        <f>List!$I$7</f>
        <v>2019-20</v>
      </c>
      <c r="B499" s="5" t="s">
        <v>141</v>
      </c>
      <c r="C499" s="5">
        <v>5</v>
      </c>
      <c r="D499" s="5" t="s">
        <v>1819</v>
      </c>
      <c r="E499" s="5" t="s">
        <v>142</v>
      </c>
      <c r="F499" s="5">
        <v>8</v>
      </c>
      <c r="G499" s="5" t="s">
        <v>899</v>
      </c>
      <c r="H499" s="5" t="s">
        <v>365</v>
      </c>
      <c r="I499" s="5" t="s">
        <v>32</v>
      </c>
      <c r="J499" s="5" t="s">
        <v>33</v>
      </c>
      <c r="K499" s="5" t="s">
        <v>34</v>
      </c>
      <c r="L499" s="5" t="s">
        <v>35</v>
      </c>
      <c r="M499" s="5" t="s">
        <v>1840</v>
      </c>
      <c r="N499" s="6">
        <v>31500</v>
      </c>
      <c r="O499" s="6">
        <v>750150.51119999995</v>
      </c>
    </row>
    <row r="500" spans="1:15" x14ac:dyDescent="0.3">
      <c r="A500" s="3" t="str">
        <f>List!$I$7</f>
        <v>2019-20</v>
      </c>
      <c r="B500" s="3" t="s">
        <v>92</v>
      </c>
      <c r="C500" s="3">
        <v>12</v>
      </c>
      <c r="D500" s="3" t="s">
        <v>1817</v>
      </c>
      <c r="E500" s="3" t="s">
        <v>183</v>
      </c>
      <c r="F500" s="3">
        <v>65</v>
      </c>
      <c r="G500" s="3" t="s">
        <v>1069</v>
      </c>
      <c r="H500" s="3" t="s">
        <v>798</v>
      </c>
      <c r="I500" s="3" t="s">
        <v>54</v>
      </c>
      <c r="J500" s="3" t="s">
        <v>72</v>
      </c>
      <c r="K500" s="3" t="s">
        <v>21</v>
      </c>
      <c r="L500" s="3" t="s">
        <v>22</v>
      </c>
      <c r="M500" s="3" t="s">
        <v>1839</v>
      </c>
      <c r="N500" s="4">
        <v>72000</v>
      </c>
      <c r="O500" s="4">
        <v>5752775.9808</v>
      </c>
    </row>
    <row r="501" spans="1:15" x14ac:dyDescent="0.3">
      <c r="A501" s="5" t="str">
        <f>List!$I$7</f>
        <v>2019-20</v>
      </c>
      <c r="B501" s="5" t="s">
        <v>76</v>
      </c>
      <c r="C501" s="5">
        <v>4</v>
      </c>
      <c r="D501" s="5" t="s">
        <v>1819</v>
      </c>
      <c r="E501" s="5" t="s">
        <v>274</v>
      </c>
      <c r="F501" s="5">
        <v>37</v>
      </c>
      <c r="G501" s="5" t="s">
        <v>529</v>
      </c>
      <c r="H501" s="5" t="s">
        <v>1255</v>
      </c>
      <c r="I501" s="5" t="s">
        <v>59</v>
      </c>
      <c r="J501" s="5" t="s">
        <v>44</v>
      </c>
      <c r="K501" s="5" t="s">
        <v>21</v>
      </c>
      <c r="L501" s="5" t="s">
        <v>22</v>
      </c>
      <c r="M501" s="5" t="s">
        <v>1841</v>
      </c>
      <c r="N501" s="6">
        <v>7500</v>
      </c>
      <c r="O501" s="6">
        <v>19958.223999999998</v>
      </c>
    </row>
    <row r="502" spans="1:15" x14ac:dyDescent="0.3">
      <c r="A502" s="3" t="str">
        <f>List!$I$7</f>
        <v>2019-20</v>
      </c>
      <c r="B502" s="3" t="s">
        <v>125</v>
      </c>
      <c r="C502" s="3">
        <v>7</v>
      </c>
      <c r="D502" s="3" t="s">
        <v>1816</v>
      </c>
      <c r="E502" s="3" t="s">
        <v>61</v>
      </c>
      <c r="F502" s="3">
        <v>28</v>
      </c>
      <c r="G502" s="3" t="s">
        <v>1224</v>
      </c>
      <c r="H502" s="3" t="s">
        <v>348</v>
      </c>
      <c r="I502" s="3" t="s">
        <v>40</v>
      </c>
      <c r="J502" s="3" t="s">
        <v>33</v>
      </c>
      <c r="K502" s="3" t="s">
        <v>48</v>
      </c>
      <c r="L502" s="3" t="s">
        <v>49</v>
      </c>
      <c r="M502" s="3" t="s">
        <v>1841</v>
      </c>
      <c r="N502" s="4">
        <v>81000</v>
      </c>
      <c r="O502" s="4">
        <v>12037629.043439997</v>
      </c>
    </row>
    <row r="503" spans="1:15" x14ac:dyDescent="0.3">
      <c r="A503" s="5" t="str">
        <f>List!$I$7</f>
        <v>2019-20</v>
      </c>
      <c r="B503" s="5" t="s">
        <v>16</v>
      </c>
      <c r="C503" s="5">
        <v>10</v>
      </c>
      <c r="D503" s="5" t="s">
        <v>1817</v>
      </c>
      <c r="E503" s="5" t="s">
        <v>93</v>
      </c>
      <c r="F503" s="5">
        <v>46</v>
      </c>
      <c r="G503" s="5" t="s">
        <v>1094</v>
      </c>
      <c r="H503" s="5" t="s">
        <v>1559</v>
      </c>
      <c r="I503" s="5" t="s">
        <v>20</v>
      </c>
      <c r="J503" s="5" t="s">
        <v>44</v>
      </c>
      <c r="K503" s="5" t="s">
        <v>34</v>
      </c>
      <c r="L503" s="5" t="s">
        <v>35</v>
      </c>
      <c r="M503" s="5" t="s">
        <v>1840</v>
      </c>
      <c r="N503" s="6">
        <v>45000</v>
      </c>
      <c r="O503" s="6">
        <v>2688023.3159999996</v>
      </c>
    </row>
    <row r="504" spans="1:15" x14ac:dyDescent="0.3">
      <c r="A504" s="3" t="str">
        <f>List!$I$7</f>
        <v>2019-20</v>
      </c>
      <c r="B504" s="3" t="s">
        <v>60</v>
      </c>
      <c r="C504" s="3">
        <v>6</v>
      </c>
      <c r="D504" s="3" t="s">
        <v>1819</v>
      </c>
      <c r="E504" s="3" t="s">
        <v>540</v>
      </c>
      <c r="F504" s="3">
        <v>28</v>
      </c>
      <c r="G504" s="3" t="s">
        <v>1227</v>
      </c>
      <c r="H504" s="3" t="s">
        <v>702</v>
      </c>
      <c r="I504" s="3" t="s">
        <v>80</v>
      </c>
      <c r="J504" s="3" t="s">
        <v>44</v>
      </c>
      <c r="K504" s="3" t="s">
        <v>48</v>
      </c>
      <c r="L504" s="3" t="s">
        <v>49</v>
      </c>
      <c r="M504" s="3" t="s">
        <v>1840</v>
      </c>
      <c r="N504" s="4">
        <v>9000</v>
      </c>
      <c r="O504" s="4">
        <v>2229871.5212399997</v>
      </c>
    </row>
    <row r="505" spans="1:15" x14ac:dyDescent="0.3">
      <c r="A505" s="5" t="str">
        <f>List!$I$7</f>
        <v>2019-20</v>
      </c>
      <c r="B505" s="5" t="s">
        <v>141</v>
      </c>
      <c r="C505" s="5">
        <v>5</v>
      </c>
      <c r="D505" s="5" t="s">
        <v>1819</v>
      </c>
      <c r="E505" s="5" t="s">
        <v>157</v>
      </c>
      <c r="F505" s="5">
        <v>73</v>
      </c>
      <c r="G505" s="5" t="s">
        <v>363</v>
      </c>
      <c r="H505" s="5" t="s">
        <v>1112</v>
      </c>
      <c r="I505" s="5" t="s">
        <v>26</v>
      </c>
      <c r="J505" s="5" t="s">
        <v>1806</v>
      </c>
      <c r="K505" s="5" t="s">
        <v>48</v>
      </c>
      <c r="L505" s="5" t="s">
        <v>49</v>
      </c>
      <c r="M505" s="5" t="s">
        <v>1840</v>
      </c>
      <c r="N505" s="6">
        <v>46500</v>
      </c>
      <c r="O505" s="6">
        <v>204533.32086000007</v>
      </c>
    </row>
    <row r="506" spans="1:15" x14ac:dyDescent="0.3">
      <c r="A506" s="3" t="str">
        <f>List!$I$7</f>
        <v>2019-20</v>
      </c>
      <c r="B506" s="3" t="s">
        <v>101</v>
      </c>
      <c r="C506" s="3">
        <v>9</v>
      </c>
      <c r="D506" s="3" t="s">
        <v>1816</v>
      </c>
      <c r="E506" s="3" t="s">
        <v>119</v>
      </c>
      <c r="F506" s="3">
        <v>81</v>
      </c>
      <c r="G506" s="3" t="s">
        <v>1776</v>
      </c>
      <c r="H506" s="3" t="s">
        <v>895</v>
      </c>
      <c r="I506" s="3" t="s">
        <v>63</v>
      </c>
      <c r="J506" s="3" t="s">
        <v>33</v>
      </c>
      <c r="K506" s="3" t="s">
        <v>48</v>
      </c>
      <c r="L506" s="3" t="s">
        <v>49</v>
      </c>
      <c r="M506" s="3" t="s">
        <v>1841</v>
      </c>
      <c r="N506" s="4">
        <v>39000</v>
      </c>
      <c r="O506" s="4">
        <v>729487.04399999999</v>
      </c>
    </row>
    <row r="507" spans="1:15" x14ac:dyDescent="0.3">
      <c r="A507" s="5" t="str">
        <f>List!$I$7</f>
        <v>2019-20</v>
      </c>
      <c r="B507" s="5" t="s">
        <v>45</v>
      </c>
      <c r="C507" s="5">
        <v>2</v>
      </c>
      <c r="D507" s="5" t="s">
        <v>1818</v>
      </c>
      <c r="E507" s="5" t="s">
        <v>295</v>
      </c>
      <c r="F507" s="5">
        <v>6</v>
      </c>
      <c r="G507" s="5" t="s">
        <v>688</v>
      </c>
      <c r="H507" s="5" t="s">
        <v>813</v>
      </c>
      <c r="I507" s="5" t="s">
        <v>54</v>
      </c>
      <c r="J507" s="5" t="s">
        <v>1806</v>
      </c>
      <c r="K507" s="5" t="s">
        <v>34</v>
      </c>
      <c r="L507" s="5" t="s">
        <v>35</v>
      </c>
      <c r="M507" s="5" t="s">
        <v>1839</v>
      </c>
      <c r="N507" s="6">
        <v>19500</v>
      </c>
      <c r="O507" s="6">
        <v>9075858.2600400001</v>
      </c>
    </row>
    <row r="508" spans="1:15" x14ac:dyDescent="0.3">
      <c r="A508" s="3" t="str">
        <f>List!$I$7</f>
        <v>2019-20</v>
      </c>
      <c r="B508" s="3" t="s">
        <v>125</v>
      </c>
      <c r="C508" s="3">
        <v>7</v>
      </c>
      <c r="D508" s="3" t="s">
        <v>1816</v>
      </c>
      <c r="E508" s="3" t="s">
        <v>219</v>
      </c>
      <c r="F508" s="3">
        <v>73</v>
      </c>
      <c r="G508" s="3" t="s">
        <v>1227</v>
      </c>
      <c r="H508" s="3" t="s">
        <v>225</v>
      </c>
      <c r="I508" s="3" t="s">
        <v>80</v>
      </c>
      <c r="J508" s="3" t="s">
        <v>72</v>
      </c>
      <c r="K508" s="3" t="s">
        <v>48</v>
      </c>
      <c r="L508" s="3" t="s">
        <v>49</v>
      </c>
      <c r="M508" s="3" t="s">
        <v>1841</v>
      </c>
      <c r="N508" s="4">
        <v>66000</v>
      </c>
      <c r="O508" s="4">
        <v>16352391.155760001</v>
      </c>
    </row>
    <row r="509" spans="1:15" x14ac:dyDescent="0.3">
      <c r="A509" s="5" t="str">
        <f>List!$I$7</f>
        <v>2019-20</v>
      </c>
      <c r="B509" s="5" t="s">
        <v>141</v>
      </c>
      <c r="C509" s="5">
        <v>5</v>
      </c>
      <c r="D509" s="5" t="s">
        <v>1819</v>
      </c>
      <c r="E509" s="5" t="s">
        <v>89</v>
      </c>
      <c r="F509" s="5">
        <v>74</v>
      </c>
      <c r="G509" s="5" t="s">
        <v>150</v>
      </c>
      <c r="H509" s="5" t="s">
        <v>140</v>
      </c>
      <c r="I509" s="5" t="s">
        <v>54</v>
      </c>
      <c r="J509" s="5" t="s">
        <v>86</v>
      </c>
      <c r="K509" s="5" t="s">
        <v>27</v>
      </c>
      <c r="L509" s="5" t="s">
        <v>28</v>
      </c>
      <c r="M509" s="5" t="s">
        <v>1841</v>
      </c>
      <c r="N509" s="6">
        <v>9000</v>
      </c>
      <c r="O509" s="6">
        <v>543476.18159999989</v>
      </c>
    </row>
    <row r="510" spans="1:15" x14ac:dyDescent="0.3">
      <c r="A510" s="3" t="str">
        <f>List!$I$7</f>
        <v>2019-20</v>
      </c>
      <c r="B510" s="3" t="s">
        <v>76</v>
      </c>
      <c r="C510" s="3">
        <v>4</v>
      </c>
      <c r="D510" s="3" t="s">
        <v>1819</v>
      </c>
      <c r="E510" s="3" t="s">
        <v>119</v>
      </c>
      <c r="F510" s="3">
        <v>24</v>
      </c>
      <c r="G510" s="3" t="s">
        <v>1231</v>
      </c>
      <c r="H510" s="3" t="s">
        <v>1425</v>
      </c>
      <c r="I510" s="3" t="s">
        <v>26</v>
      </c>
      <c r="J510" s="3" t="s">
        <v>1806</v>
      </c>
      <c r="K510" s="3" t="s">
        <v>48</v>
      </c>
      <c r="L510" s="3" t="s">
        <v>49</v>
      </c>
      <c r="M510" s="3" t="s">
        <v>1839</v>
      </c>
      <c r="N510" s="4">
        <v>63000</v>
      </c>
      <c r="O510" s="4">
        <v>459186.2352</v>
      </c>
    </row>
    <row r="511" spans="1:15" x14ac:dyDescent="0.3">
      <c r="A511" s="5" t="str">
        <f>List!$I$7</f>
        <v>2019-20</v>
      </c>
      <c r="B511" s="5" t="s">
        <v>45</v>
      </c>
      <c r="C511" s="5">
        <v>2</v>
      </c>
      <c r="D511" s="5" t="s">
        <v>1818</v>
      </c>
      <c r="E511" s="5" t="s">
        <v>195</v>
      </c>
      <c r="F511" s="5">
        <v>57</v>
      </c>
      <c r="G511" s="5" t="s">
        <v>670</v>
      </c>
      <c r="H511" s="5" t="s">
        <v>450</v>
      </c>
      <c r="I511" s="5" t="s">
        <v>59</v>
      </c>
      <c r="J511" s="5" t="s">
        <v>86</v>
      </c>
      <c r="K511" s="5" t="s">
        <v>27</v>
      </c>
      <c r="L511" s="5" t="s">
        <v>35</v>
      </c>
      <c r="M511" s="5" t="s">
        <v>1840</v>
      </c>
      <c r="N511" s="6">
        <v>19500</v>
      </c>
      <c r="O511" s="6">
        <v>2365282.4480999997</v>
      </c>
    </row>
    <row r="512" spans="1:15" x14ac:dyDescent="0.3">
      <c r="A512" s="3" t="str">
        <f>List!$I$7</f>
        <v>2019-20</v>
      </c>
      <c r="B512" s="3" t="s">
        <v>50</v>
      </c>
      <c r="C512" s="3">
        <v>11</v>
      </c>
      <c r="D512" s="3" t="s">
        <v>1817</v>
      </c>
      <c r="E512" s="3" t="s">
        <v>226</v>
      </c>
      <c r="F512" s="3">
        <v>17</v>
      </c>
      <c r="G512" s="3" t="s">
        <v>871</v>
      </c>
      <c r="H512" s="3" t="s">
        <v>707</v>
      </c>
      <c r="I512" s="3" t="s">
        <v>54</v>
      </c>
      <c r="J512" s="3" t="s">
        <v>33</v>
      </c>
      <c r="K512" s="3" t="s">
        <v>27</v>
      </c>
      <c r="L512" s="3" t="s">
        <v>28</v>
      </c>
      <c r="M512" s="3" t="s">
        <v>1840</v>
      </c>
      <c r="N512" s="4">
        <v>75000</v>
      </c>
      <c r="O512" s="4">
        <v>625640.4</v>
      </c>
    </row>
    <row r="513" spans="1:15" x14ac:dyDescent="0.3">
      <c r="A513" s="5" t="str">
        <f>List!$I$7</f>
        <v>2019-20</v>
      </c>
      <c r="B513" s="5" t="s">
        <v>36</v>
      </c>
      <c r="C513" s="5">
        <v>8</v>
      </c>
      <c r="D513" s="5" t="s">
        <v>1816</v>
      </c>
      <c r="E513" s="5" t="s">
        <v>51</v>
      </c>
      <c r="F513" s="5">
        <v>48</v>
      </c>
      <c r="G513" s="5" t="s">
        <v>1195</v>
      </c>
      <c r="H513" s="5" t="s">
        <v>825</v>
      </c>
      <c r="I513" s="5" t="s">
        <v>54</v>
      </c>
      <c r="J513" s="5" t="s">
        <v>1805</v>
      </c>
      <c r="K513" s="5" t="s">
        <v>21</v>
      </c>
      <c r="L513" s="5" t="s">
        <v>22</v>
      </c>
      <c r="M513" s="5" t="s">
        <v>1841</v>
      </c>
      <c r="N513" s="6">
        <v>82500</v>
      </c>
      <c r="O513" s="6">
        <v>585425.49119999993</v>
      </c>
    </row>
    <row r="514" spans="1:15" x14ac:dyDescent="0.3">
      <c r="A514" s="3" t="str">
        <f>List!$I$7</f>
        <v>2019-20</v>
      </c>
      <c r="B514" s="3" t="s">
        <v>125</v>
      </c>
      <c r="C514" s="3">
        <v>7</v>
      </c>
      <c r="D514" s="3" t="s">
        <v>1816</v>
      </c>
      <c r="E514" s="3" t="s">
        <v>154</v>
      </c>
      <c r="F514" s="3">
        <v>18</v>
      </c>
      <c r="G514" s="3" t="s">
        <v>1259</v>
      </c>
      <c r="H514" s="3" t="s">
        <v>505</v>
      </c>
      <c r="I514" s="3" t="s">
        <v>40</v>
      </c>
      <c r="J514" s="3" t="s">
        <v>1805</v>
      </c>
      <c r="K514" s="3" t="s">
        <v>34</v>
      </c>
      <c r="L514" s="3" t="s">
        <v>35</v>
      </c>
      <c r="M514" s="3" t="s">
        <v>1840</v>
      </c>
      <c r="N514" s="4">
        <v>57000</v>
      </c>
      <c r="O514" s="4">
        <v>375167.37280000001</v>
      </c>
    </row>
    <row r="515" spans="1:15" x14ac:dyDescent="0.3">
      <c r="A515" s="5" t="str">
        <f>List!$I$7</f>
        <v>2019-20</v>
      </c>
      <c r="B515" s="5" t="s">
        <v>141</v>
      </c>
      <c r="C515" s="5">
        <v>5</v>
      </c>
      <c r="D515" s="5" t="s">
        <v>1819</v>
      </c>
      <c r="E515" s="5" t="s">
        <v>160</v>
      </c>
      <c r="F515" s="5">
        <v>42</v>
      </c>
      <c r="G515" s="5" t="s">
        <v>1372</v>
      </c>
      <c r="H515" s="5" t="s">
        <v>1282</v>
      </c>
      <c r="I515" s="5" t="s">
        <v>59</v>
      </c>
      <c r="J515" s="5" t="s">
        <v>86</v>
      </c>
      <c r="K515" s="5" t="s">
        <v>21</v>
      </c>
      <c r="L515" s="5" t="s">
        <v>22</v>
      </c>
      <c r="M515" s="5" t="s">
        <v>1840</v>
      </c>
      <c r="N515" s="6">
        <v>90000</v>
      </c>
      <c r="O515" s="6">
        <v>1893717.6719999998</v>
      </c>
    </row>
    <row r="516" spans="1:15" x14ac:dyDescent="0.3">
      <c r="A516" s="3" t="str">
        <f>List!$I$7</f>
        <v>2019-20</v>
      </c>
      <c r="B516" s="3" t="s">
        <v>141</v>
      </c>
      <c r="C516" s="3">
        <v>5</v>
      </c>
      <c r="D516" s="3" t="s">
        <v>1819</v>
      </c>
      <c r="E516" s="3" t="s">
        <v>597</v>
      </c>
      <c r="F516" s="3">
        <v>53</v>
      </c>
      <c r="G516" s="3" t="s">
        <v>1533</v>
      </c>
      <c r="H516" s="3" t="s">
        <v>778</v>
      </c>
      <c r="I516" s="3" t="s">
        <v>80</v>
      </c>
      <c r="J516" s="3" t="s">
        <v>72</v>
      </c>
      <c r="K516" s="3" t="s">
        <v>21</v>
      </c>
      <c r="L516" s="3" t="s">
        <v>22</v>
      </c>
      <c r="M516" s="3" t="s">
        <v>1841</v>
      </c>
      <c r="N516" s="4">
        <v>72000</v>
      </c>
      <c r="O516" s="4">
        <v>1037886.6960000002</v>
      </c>
    </row>
    <row r="517" spans="1:15" x14ac:dyDescent="0.3">
      <c r="A517" s="5" t="str">
        <f>List!$I$7</f>
        <v>2019-20</v>
      </c>
      <c r="B517" s="5" t="s">
        <v>36</v>
      </c>
      <c r="C517" s="5">
        <v>8</v>
      </c>
      <c r="D517" s="5" t="s">
        <v>1816</v>
      </c>
      <c r="E517" s="5" t="s">
        <v>342</v>
      </c>
      <c r="F517" s="5">
        <v>64</v>
      </c>
      <c r="G517" s="5" t="s">
        <v>1574</v>
      </c>
      <c r="H517" s="5" t="s">
        <v>1168</v>
      </c>
      <c r="I517" s="5" t="s">
        <v>40</v>
      </c>
      <c r="J517" s="5" t="s">
        <v>44</v>
      </c>
      <c r="K517" s="5" t="s">
        <v>48</v>
      </c>
      <c r="L517" s="5" t="s">
        <v>49</v>
      </c>
      <c r="M517" s="5" t="s">
        <v>1840</v>
      </c>
      <c r="N517" s="6">
        <v>49500</v>
      </c>
      <c r="O517" s="6">
        <v>202077.01800000004</v>
      </c>
    </row>
    <row r="518" spans="1:15" x14ac:dyDescent="0.3">
      <c r="A518" s="3" t="str">
        <f>List!$I$7</f>
        <v>2019-20</v>
      </c>
      <c r="B518" s="3" t="s">
        <v>101</v>
      </c>
      <c r="C518" s="3">
        <v>9</v>
      </c>
      <c r="D518" s="3" t="s">
        <v>1816</v>
      </c>
      <c r="E518" s="3" t="s">
        <v>73</v>
      </c>
      <c r="F518" s="3">
        <v>19</v>
      </c>
      <c r="G518" s="3" t="s">
        <v>1637</v>
      </c>
      <c r="H518" s="3" t="s">
        <v>575</v>
      </c>
      <c r="I518" s="3" t="s">
        <v>54</v>
      </c>
      <c r="J518" s="3" t="s">
        <v>86</v>
      </c>
      <c r="K518" s="3" t="s">
        <v>48</v>
      </c>
      <c r="L518" s="3" t="s">
        <v>49</v>
      </c>
      <c r="M518" s="3" t="s">
        <v>1841</v>
      </c>
      <c r="N518" s="4">
        <v>40500</v>
      </c>
      <c r="O518" s="4">
        <v>6251346.9414000008</v>
      </c>
    </row>
    <row r="519" spans="1:15" x14ac:dyDescent="0.3">
      <c r="A519" s="5" t="str">
        <f>List!$I$7</f>
        <v>2019-20</v>
      </c>
      <c r="B519" s="5" t="s">
        <v>83</v>
      </c>
      <c r="C519" s="5">
        <v>3</v>
      </c>
      <c r="D519" s="5" t="s">
        <v>1818</v>
      </c>
      <c r="E519" s="5" t="s">
        <v>277</v>
      </c>
      <c r="F519" s="5">
        <v>55</v>
      </c>
      <c r="G519" s="5" t="s">
        <v>865</v>
      </c>
      <c r="H519" s="5" t="s">
        <v>913</v>
      </c>
      <c r="I519" s="5" t="s">
        <v>63</v>
      </c>
      <c r="J519" s="5" t="s">
        <v>33</v>
      </c>
      <c r="K519" s="5" t="s">
        <v>48</v>
      </c>
      <c r="L519" s="5" t="s">
        <v>55</v>
      </c>
      <c r="M519" s="5" t="s">
        <v>1840</v>
      </c>
      <c r="N519" s="6">
        <v>36000</v>
      </c>
      <c r="O519" s="6">
        <v>2238082.3871999998</v>
      </c>
    </row>
    <row r="520" spans="1:15" x14ac:dyDescent="0.3">
      <c r="A520" s="3" t="str">
        <f>List!$I$7</f>
        <v>2019-20</v>
      </c>
      <c r="B520" s="3" t="s">
        <v>141</v>
      </c>
      <c r="C520" s="3">
        <v>5</v>
      </c>
      <c r="D520" s="3" t="s">
        <v>1819</v>
      </c>
      <c r="E520" s="3" t="s">
        <v>264</v>
      </c>
      <c r="F520" s="3">
        <v>28</v>
      </c>
      <c r="G520" s="3" t="s">
        <v>1232</v>
      </c>
      <c r="H520" s="3" t="s">
        <v>1340</v>
      </c>
      <c r="I520" s="3" t="s">
        <v>54</v>
      </c>
      <c r="J520" s="3" t="s">
        <v>86</v>
      </c>
      <c r="K520" s="3" t="s">
        <v>48</v>
      </c>
      <c r="L520" s="3" t="s">
        <v>49</v>
      </c>
      <c r="M520" s="3" t="s">
        <v>1841</v>
      </c>
      <c r="N520" s="4">
        <v>61500</v>
      </c>
      <c r="O520" s="4">
        <v>10883588.194599997</v>
      </c>
    </row>
    <row r="521" spans="1:15" x14ac:dyDescent="0.3">
      <c r="A521" s="5" t="str">
        <f>List!$I$7</f>
        <v>2019-20</v>
      </c>
      <c r="B521" s="5" t="s">
        <v>101</v>
      </c>
      <c r="C521" s="5">
        <v>9</v>
      </c>
      <c r="D521" s="5" t="s">
        <v>1816</v>
      </c>
      <c r="E521" s="5" t="s">
        <v>421</v>
      </c>
      <c r="F521" s="5">
        <v>16</v>
      </c>
      <c r="G521" s="5" t="s">
        <v>693</v>
      </c>
      <c r="H521" s="5" t="s">
        <v>1361</v>
      </c>
      <c r="I521" s="5" t="s">
        <v>32</v>
      </c>
      <c r="J521" s="5" t="s">
        <v>1805</v>
      </c>
      <c r="K521" s="5" t="s">
        <v>21</v>
      </c>
      <c r="L521" s="5" t="s">
        <v>22</v>
      </c>
      <c r="M521" s="5" t="s">
        <v>1840</v>
      </c>
      <c r="N521" s="6">
        <v>27000</v>
      </c>
      <c r="O521" s="6">
        <v>3752772.7140000002</v>
      </c>
    </row>
    <row r="522" spans="1:15" x14ac:dyDescent="0.3">
      <c r="A522" s="3" t="str">
        <f>List!$I$7</f>
        <v>2019-20</v>
      </c>
      <c r="B522" s="3" t="s">
        <v>16</v>
      </c>
      <c r="C522" s="3">
        <v>10</v>
      </c>
      <c r="D522" s="3" t="s">
        <v>1817</v>
      </c>
      <c r="E522" s="3" t="s">
        <v>128</v>
      </c>
      <c r="F522" s="3">
        <v>75</v>
      </c>
      <c r="G522" s="3" t="s">
        <v>910</v>
      </c>
      <c r="H522" s="3" t="s">
        <v>885</v>
      </c>
      <c r="I522" s="3" t="s">
        <v>80</v>
      </c>
      <c r="J522" s="3" t="s">
        <v>86</v>
      </c>
      <c r="K522" s="3" t="s">
        <v>21</v>
      </c>
      <c r="L522" s="3" t="s">
        <v>22</v>
      </c>
      <c r="M522" s="3" t="s">
        <v>1839</v>
      </c>
      <c r="N522" s="4">
        <v>40500</v>
      </c>
      <c r="O522" s="4">
        <v>375439.31568000006</v>
      </c>
    </row>
    <row r="523" spans="1:15" x14ac:dyDescent="0.3">
      <c r="A523" s="5" t="str">
        <f>List!$I$7</f>
        <v>2019-20</v>
      </c>
      <c r="B523" s="5" t="s">
        <v>83</v>
      </c>
      <c r="C523" s="5">
        <v>3</v>
      </c>
      <c r="D523" s="5" t="s">
        <v>1818</v>
      </c>
      <c r="E523" s="5" t="s">
        <v>202</v>
      </c>
      <c r="F523" s="5">
        <v>36</v>
      </c>
      <c r="G523" s="5" t="s">
        <v>1771</v>
      </c>
      <c r="H523" s="5" t="s">
        <v>1597</v>
      </c>
      <c r="I523" s="5" t="s">
        <v>20</v>
      </c>
      <c r="J523" s="5" t="s">
        <v>33</v>
      </c>
      <c r="K523" s="5" t="s">
        <v>48</v>
      </c>
      <c r="L523" s="5" t="s">
        <v>55</v>
      </c>
      <c r="M523" s="5" t="s">
        <v>1840</v>
      </c>
      <c r="N523" s="6">
        <v>76500</v>
      </c>
      <c r="O523" s="6">
        <v>994024.23120000004</v>
      </c>
    </row>
    <row r="524" spans="1:15" x14ac:dyDescent="0.3">
      <c r="A524" s="3" t="str">
        <f>List!$I$7</f>
        <v>2019-20</v>
      </c>
      <c r="B524" s="3" t="s">
        <v>36</v>
      </c>
      <c r="C524" s="3">
        <v>8</v>
      </c>
      <c r="D524" s="3" t="s">
        <v>1816</v>
      </c>
      <c r="E524" s="3" t="s">
        <v>109</v>
      </c>
      <c r="F524" s="3">
        <v>54</v>
      </c>
      <c r="G524" s="3" t="s">
        <v>1499</v>
      </c>
      <c r="H524" s="3" t="s">
        <v>281</v>
      </c>
      <c r="I524" s="3" t="s">
        <v>32</v>
      </c>
      <c r="J524" s="3" t="s">
        <v>1806</v>
      </c>
      <c r="K524" s="3" t="s">
        <v>34</v>
      </c>
      <c r="L524" s="3" t="s">
        <v>35</v>
      </c>
      <c r="M524" s="3" t="s">
        <v>1840</v>
      </c>
      <c r="N524" s="4">
        <v>81000</v>
      </c>
      <c r="O524" s="4">
        <v>10851677.179200001</v>
      </c>
    </row>
    <row r="525" spans="1:15" x14ac:dyDescent="0.3">
      <c r="A525" s="5" t="str">
        <f>List!$I$7</f>
        <v>2019-20</v>
      </c>
      <c r="B525" s="5" t="s">
        <v>16</v>
      </c>
      <c r="C525" s="5">
        <v>10</v>
      </c>
      <c r="D525" s="5" t="s">
        <v>1817</v>
      </c>
      <c r="E525" s="5" t="s">
        <v>64</v>
      </c>
      <c r="F525" s="5">
        <v>48</v>
      </c>
      <c r="G525" s="5" t="s">
        <v>1239</v>
      </c>
      <c r="H525" s="5" t="s">
        <v>1504</v>
      </c>
      <c r="I525" s="5" t="s">
        <v>80</v>
      </c>
      <c r="J525" s="5" t="s">
        <v>44</v>
      </c>
      <c r="K525" s="5" t="s">
        <v>21</v>
      </c>
      <c r="L525" s="5" t="s">
        <v>22</v>
      </c>
      <c r="M525" s="5" t="s">
        <v>1840</v>
      </c>
      <c r="N525" s="6">
        <v>43500</v>
      </c>
      <c r="O525" s="6">
        <v>6214506.0219000001</v>
      </c>
    </row>
    <row r="526" spans="1:15" x14ac:dyDescent="0.3">
      <c r="A526" s="3" t="str">
        <f>List!$I$7</f>
        <v>2019-20</v>
      </c>
      <c r="B526" s="3" t="s">
        <v>92</v>
      </c>
      <c r="C526" s="3">
        <v>12</v>
      </c>
      <c r="D526" s="3" t="s">
        <v>1817</v>
      </c>
      <c r="E526" s="3" t="s">
        <v>51</v>
      </c>
      <c r="F526" s="3">
        <v>34</v>
      </c>
      <c r="G526" s="3" t="s">
        <v>1415</v>
      </c>
      <c r="H526" s="3" t="s">
        <v>341</v>
      </c>
      <c r="I526" s="3" t="s">
        <v>80</v>
      </c>
      <c r="J526" s="3" t="s">
        <v>1805</v>
      </c>
      <c r="K526" s="3" t="s">
        <v>34</v>
      </c>
      <c r="L526" s="3" t="s">
        <v>35</v>
      </c>
      <c r="M526" s="3" t="s">
        <v>1839</v>
      </c>
      <c r="N526" s="4">
        <v>76500</v>
      </c>
      <c r="O526" s="4">
        <v>332018.98619999998</v>
      </c>
    </row>
    <row r="527" spans="1:15" x14ac:dyDescent="0.3">
      <c r="A527" s="5" t="str">
        <f>List!$I$7</f>
        <v>2019-20</v>
      </c>
      <c r="B527" s="5" t="s">
        <v>141</v>
      </c>
      <c r="C527" s="5">
        <v>5</v>
      </c>
      <c r="D527" s="5" t="s">
        <v>1819</v>
      </c>
      <c r="E527" s="5" t="s">
        <v>191</v>
      </c>
      <c r="F527" s="5">
        <v>5</v>
      </c>
      <c r="G527" s="5" t="s">
        <v>1419</v>
      </c>
      <c r="H527" s="5" t="s">
        <v>1068</v>
      </c>
      <c r="I527" s="5" t="s">
        <v>59</v>
      </c>
      <c r="J527" s="5" t="s">
        <v>44</v>
      </c>
      <c r="K527" s="5" t="s">
        <v>34</v>
      </c>
      <c r="L527" s="5" t="s">
        <v>35</v>
      </c>
      <c r="M527" s="5" t="s">
        <v>1839</v>
      </c>
      <c r="N527" s="6">
        <v>15000</v>
      </c>
      <c r="O527" s="6">
        <v>70374.479999999981</v>
      </c>
    </row>
    <row r="528" spans="1:15" x14ac:dyDescent="0.3">
      <c r="A528" s="3" t="str">
        <f>List!$I$7</f>
        <v>2019-20</v>
      </c>
      <c r="B528" s="3" t="s">
        <v>45</v>
      </c>
      <c r="C528" s="3">
        <v>2</v>
      </c>
      <c r="D528" s="3" t="s">
        <v>1818</v>
      </c>
      <c r="E528" s="3" t="s">
        <v>264</v>
      </c>
      <c r="F528" s="3">
        <v>19</v>
      </c>
      <c r="G528" s="3" t="s">
        <v>248</v>
      </c>
      <c r="H528" s="3" t="s">
        <v>153</v>
      </c>
      <c r="I528" s="3" t="s">
        <v>20</v>
      </c>
      <c r="J528" s="3" t="s">
        <v>33</v>
      </c>
      <c r="K528" s="3" t="s">
        <v>48</v>
      </c>
      <c r="L528" s="3" t="s">
        <v>49</v>
      </c>
      <c r="M528" s="3" t="s">
        <v>1839</v>
      </c>
      <c r="N528" s="4">
        <v>87000</v>
      </c>
      <c r="O528" s="4">
        <v>207915.5232</v>
      </c>
    </row>
    <row r="529" spans="1:15" x14ac:dyDescent="0.3">
      <c r="A529" s="5" t="str">
        <f>List!$I$7</f>
        <v>2019-20</v>
      </c>
      <c r="B529" s="5" t="s">
        <v>92</v>
      </c>
      <c r="C529" s="5">
        <v>12</v>
      </c>
      <c r="D529" s="5" t="s">
        <v>1817</v>
      </c>
      <c r="E529" s="5" t="s">
        <v>195</v>
      </c>
      <c r="F529" s="5">
        <v>82</v>
      </c>
      <c r="G529" s="5" t="s">
        <v>1238</v>
      </c>
      <c r="H529" s="5" t="s">
        <v>1134</v>
      </c>
      <c r="I529" s="5" t="s">
        <v>26</v>
      </c>
      <c r="J529" s="5" t="s">
        <v>1805</v>
      </c>
      <c r="K529" s="5" t="s">
        <v>34</v>
      </c>
      <c r="L529" s="5" t="s">
        <v>35</v>
      </c>
      <c r="M529" s="5" t="s">
        <v>1840</v>
      </c>
      <c r="N529" s="6">
        <v>39000</v>
      </c>
      <c r="O529" s="6">
        <v>1445770.9552000002</v>
      </c>
    </row>
    <row r="530" spans="1:15" x14ac:dyDescent="0.3">
      <c r="A530" s="3" t="str">
        <f>List!$I$7</f>
        <v>2019-20</v>
      </c>
      <c r="B530" s="3" t="s">
        <v>101</v>
      </c>
      <c r="C530" s="3">
        <v>9</v>
      </c>
      <c r="D530" s="3" t="s">
        <v>1816</v>
      </c>
      <c r="E530" s="3" t="s">
        <v>374</v>
      </c>
      <c r="F530" s="3">
        <v>64</v>
      </c>
      <c r="G530" s="3" t="s">
        <v>910</v>
      </c>
      <c r="H530" s="3" t="s">
        <v>1168</v>
      </c>
      <c r="I530" s="3" t="s">
        <v>40</v>
      </c>
      <c r="J530" s="3" t="s">
        <v>44</v>
      </c>
      <c r="K530" s="3" t="s">
        <v>48</v>
      </c>
      <c r="L530" s="3" t="s">
        <v>49</v>
      </c>
      <c r="M530" s="3" t="s">
        <v>1841</v>
      </c>
      <c r="N530" s="4">
        <v>111000</v>
      </c>
      <c r="O530" s="4">
        <v>1028981.82816</v>
      </c>
    </row>
    <row r="531" spans="1:15" x14ac:dyDescent="0.3">
      <c r="A531" s="5" t="str">
        <f>List!$I$7</f>
        <v>2019-20</v>
      </c>
      <c r="B531" s="5" t="s">
        <v>83</v>
      </c>
      <c r="C531" s="5">
        <v>3</v>
      </c>
      <c r="D531" s="5" t="s">
        <v>1818</v>
      </c>
      <c r="E531" s="5" t="s">
        <v>421</v>
      </c>
      <c r="F531" s="5">
        <v>50</v>
      </c>
      <c r="G531" s="5" t="s">
        <v>1502</v>
      </c>
      <c r="H531" s="5" t="s">
        <v>659</v>
      </c>
      <c r="I531" s="5" t="s">
        <v>80</v>
      </c>
      <c r="J531" s="5" t="s">
        <v>44</v>
      </c>
      <c r="K531" s="5" t="s">
        <v>21</v>
      </c>
      <c r="L531" s="5" t="s">
        <v>22</v>
      </c>
      <c r="M531" s="5" t="s">
        <v>1841</v>
      </c>
      <c r="N531" s="6">
        <v>57000</v>
      </c>
      <c r="O531" s="6">
        <v>9286590.8827999998</v>
      </c>
    </row>
    <row r="532" spans="1:15" x14ac:dyDescent="0.3">
      <c r="A532" s="3" t="str">
        <f>List!$I$7</f>
        <v>2019-20</v>
      </c>
      <c r="B532" s="3" t="s">
        <v>141</v>
      </c>
      <c r="C532" s="3">
        <v>5</v>
      </c>
      <c r="D532" s="3" t="s">
        <v>1819</v>
      </c>
      <c r="E532" s="3" t="s">
        <v>29</v>
      </c>
      <c r="F532" s="3">
        <v>41</v>
      </c>
      <c r="G532" s="3" t="s">
        <v>1240</v>
      </c>
      <c r="H532" s="3" t="s">
        <v>526</v>
      </c>
      <c r="I532" s="3" t="s">
        <v>54</v>
      </c>
      <c r="J532" s="3" t="s">
        <v>33</v>
      </c>
      <c r="K532" s="3" t="s">
        <v>34</v>
      </c>
      <c r="L532" s="3" t="s">
        <v>35</v>
      </c>
      <c r="M532" s="3" t="s">
        <v>1841</v>
      </c>
      <c r="N532" s="4">
        <v>67500</v>
      </c>
      <c r="O532" s="4">
        <v>181677.27599999998</v>
      </c>
    </row>
    <row r="533" spans="1:15" x14ac:dyDescent="0.3">
      <c r="A533" s="5" t="str">
        <f>List!$I$7</f>
        <v>2019-20</v>
      </c>
      <c r="B533" s="5" t="s">
        <v>83</v>
      </c>
      <c r="C533" s="5">
        <v>3</v>
      </c>
      <c r="D533" s="5" t="s">
        <v>1818</v>
      </c>
      <c r="E533" s="5" t="s">
        <v>73</v>
      </c>
      <c r="F533" s="5">
        <v>66</v>
      </c>
      <c r="G533" s="5" t="s">
        <v>94</v>
      </c>
      <c r="H533" s="5" t="s">
        <v>1247</v>
      </c>
      <c r="I533" s="5" t="s">
        <v>26</v>
      </c>
      <c r="J533" s="5" t="s">
        <v>1806</v>
      </c>
      <c r="K533" s="5" t="s">
        <v>21</v>
      </c>
      <c r="L533" s="5" t="s">
        <v>22</v>
      </c>
      <c r="M533" s="5" t="s">
        <v>1840</v>
      </c>
      <c r="N533" s="6">
        <v>42000</v>
      </c>
      <c r="O533" s="6">
        <v>23334177.451200001</v>
      </c>
    </row>
    <row r="534" spans="1:15" x14ac:dyDescent="0.3">
      <c r="A534" s="3" t="str">
        <f>List!$I$7</f>
        <v>2019-20</v>
      </c>
      <c r="B534" s="3" t="s">
        <v>76</v>
      </c>
      <c r="C534" s="3">
        <v>4</v>
      </c>
      <c r="D534" s="3" t="s">
        <v>1819</v>
      </c>
      <c r="E534" s="3" t="s">
        <v>23</v>
      </c>
      <c r="F534" s="3">
        <v>28</v>
      </c>
      <c r="G534" s="3" t="s">
        <v>453</v>
      </c>
      <c r="H534" s="3" t="s">
        <v>247</v>
      </c>
      <c r="I534" s="3" t="s">
        <v>40</v>
      </c>
      <c r="J534" s="3" t="s">
        <v>1806</v>
      </c>
      <c r="K534" s="3" t="s">
        <v>48</v>
      </c>
      <c r="L534" s="3" t="s">
        <v>49</v>
      </c>
      <c r="M534" s="3" t="s">
        <v>1839</v>
      </c>
      <c r="N534" s="4">
        <v>315000</v>
      </c>
      <c r="O534" s="4">
        <v>3667504.0247999998</v>
      </c>
    </row>
    <row r="535" spans="1:15" x14ac:dyDescent="0.3">
      <c r="A535" s="5" t="str">
        <f>List!$I$7</f>
        <v>2019-20</v>
      </c>
      <c r="B535" s="5" t="s">
        <v>60</v>
      </c>
      <c r="C535" s="5">
        <v>6</v>
      </c>
      <c r="D535" s="5" t="s">
        <v>1819</v>
      </c>
      <c r="E535" s="5" t="s">
        <v>157</v>
      </c>
      <c r="F535" s="5">
        <v>81</v>
      </c>
      <c r="G535" s="5" t="s">
        <v>1241</v>
      </c>
      <c r="H535" s="5" t="s">
        <v>661</v>
      </c>
      <c r="I535" s="5" t="s">
        <v>40</v>
      </c>
      <c r="J535" s="5" t="s">
        <v>1805</v>
      </c>
      <c r="K535" s="5" t="s">
        <v>48</v>
      </c>
      <c r="L535" s="5" t="s">
        <v>49</v>
      </c>
      <c r="M535" s="5" t="s">
        <v>1840</v>
      </c>
      <c r="N535" s="6">
        <v>61500</v>
      </c>
      <c r="O535" s="6">
        <v>402734.62943999999</v>
      </c>
    </row>
    <row r="536" spans="1:15" x14ac:dyDescent="0.3">
      <c r="A536" s="3" t="str">
        <f>List!$I$7</f>
        <v>2019-20</v>
      </c>
      <c r="B536" s="3" t="s">
        <v>116</v>
      </c>
      <c r="C536" s="3">
        <v>1</v>
      </c>
      <c r="D536" s="3" t="s">
        <v>1818</v>
      </c>
      <c r="E536" s="3" t="s">
        <v>131</v>
      </c>
      <c r="F536" s="3">
        <v>27</v>
      </c>
      <c r="G536" s="3" t="s">
        <v>383</v>
      </c>
      <c r="H536" s="3" t="s">
        <v>1014</v>
      </c>
      <c r="I536" s="3" t="s">
        <v>54</v>
      </c>
      <c r="J536" s="3" t="s">
        <v>1805</v>
      </c>
      <c r="K536" s="3" t="s">
        <v>48</v>
      </c>
      <c r="L536" s="3" t="s">
        <v>55</v>
      </c>
      <c r="M536" s="3" t="s">
        <v>1840</v>
      </c>
      <c r="N536" s="4">
        <v>24000</v>
      </c>
      <c r="O536" s="4">
        <v>208756.97855999999</v>
      </c>
    </row>
    <row r="537" spans="1:15" x14ac:dyDescent="0.3">
      <c r="A537" s="5" t="str">
        <f>List!$I$7</f>
        <v>2019-20</v>
      </c>
      <c r="B537" s="5" t="s">
        <v>83</v>
      </c>
      <c r="C537" s="5">
        <v>3</v>
      </c>
      <c r="D537" s="5" t="s">
        <v>1818</v>
      </c>
      <c r="E537" s="5" t="s">
        <v>154</v>
      </c>
      <c r="F537" s="5">
        <v>22</v>
      </c>
      <c r="G537" s="5" t="s">
        <v>400</v>
      </c>
      <c r="H537" s="5" t="s">
        <v>314</v>
      </c>
      <c r="I537" s="5" t="s">
        <v>26</v>
      </c>
      <c r="J537" s="5" t="s">
        <v>72</v>
      </c>
      <c r="K537" s="5" t="s">
        <v>48</v>
      </c>
      <c r="L537" s="5" t="s">
        <v>55</v>
      </c>
      <c r="M537" s="5" t="s">
        <v>1841</v>
      </c>
      <c r="N537" s="6">
        <v>75000</v>
      </c>
      <c r="O537" s="6">
        <v>6726502.3056000005</v>
      </c>
    </row>
    <row r="538" spans="1:15" x14ac:dyDescent="0.3">
      <c r="A538" s="3" t="str">
        <f>List!$I$7</f>
        <v>2019-20</v>
      </c>
      <c r="B538" s="3" t="s">
        <v>36</v>
      </c>
      <c r="C538" s="3">
        <v>8</v>
      </c>
      <c r="D538" s="3" t="s">
        <v>1816</v>
      </c>
      <c r="E538" s="3" t="s">
        <v>37</v>
      </c>
      <c r="F538" s="3">
        <v>76</v>
      </c>
      <c r="G538" s="3" t="s">
        <v>302</v>
      </c>
      <c r="H538" s="3" t="s">
        <v>58</v>
      </c>
      <c r="I538" s="3" t="s">
        <v>59</v>
      </c>
      <c r="J538" s="3" t="s">
        <v>1805</v>
      </c>
      <c r="K538" s="3" t="s">
        <v>48</v>
      </c>
      <c r="L538" s="3" t="s">
        <v>49</v>
      </c>
      <c r="M538" s="3" t="s">
        <v>1841</v>
      </c>
      <c r="N538" s="4">
        <v>24000</v>
      </c>
      <c r="O538" s="4">
        <v>1305480.4224</v>
      </c>
    </row>
    <row r="539" spans="1:15" x14ac:dyDescent="0.3">
      <c r="A539" s="5" t="str">
        <f>List!$I$7</f>
        <v>2019-20</v>
      </c>
      <c r="B539" s="5" t="s">
        <v>101</v>
      </c>
      <c r="C539" s="5">
        <v>9</v>
      </c>
      <c r="D539" s="5" t="s">
        <v>1816</v>
      </c>
      <c r="E539" s="5" t="s">
        <v>238</v>
      </c>
      <c r="F539" s="5">
        <v>53</v>
      </c>
      <c r="G539" s="5" t="s">
        <v>1215</v>
      </c>
      <c r="H539" s="5" t="s">
        <v>407</v>
      </c>
      <c r="I539" s="5" t="s">
        <v>80</v>
      </c>
      <c r="J539" s="5" t="s">
        <v>44</v>
      </c>
      <c r="K539" s="5" t="s">
        <v>21</v>
      </c>
      <c r="L539" s="5" t="s">
        <v>22</v>
      </c>
      <c r="M539" s="5" t="s">
        <v>1839</v>
      </c>
      <c r="N539" s="6">
        <v>40500</v>
      </c>
      <c r="O539" s="6">
        <v>751203.28800000006</v>
      </c>
    </row>
    <row r="540" spans="1:15" x14ac:dyDescent="0.3">
      <c r="A540" s="3" t="str">
        <f>List!$I$7</f>
        <v>2019-20</v>
      </c>
      <c r="B540" s="3" t="s">
        <v>141</v>
      </c>
      <c r="C540" s="3">
        <v>5</v>
      </c>
      <c r="D540" s="3" t="s">
        <v>1819</v>
      </c>
      <c r="E540" s="3" t="s">
        <v>199</v>
      </c>
      <c r="F540" s="3">
        <v>65</v>
      </c>
      <c r="G540" s="3" t="s">
        <v>1104</v>
      </c>
      <c r="H540" s="3" t="s">
        <v>827</v>
      </c>
      <c r="I540" s="3" t="s">
        <v>59</v>
      </c>
      <c r="J540" s="3" t="s">
        <v>1805</v>
      </c>
      <c r="K540" s="3" t="s">
        <v>21</v>
      </c>
      <c r="L540" s="3" t="s">
        <v>22</v>
      </c>
      <c r="M540" s="3" t="s">
        <v>1840</v>
      </c>
      <c r="N540" s="4">
        <v>133500</v>
      </c>
      <c r="O540" s="4">
        <v>4295779.9651800012</v>
      </c>
    </row>
    <row r="541" spans="1:15" x14ac:dyDescent="0.3">
      <c r="A541" s="5" t="str">
        <f>List!$I$7</f>
        <v>2019-20</v>
      </c>
      <c r="B541" s="5" t="s">
        <v>60</v>
      </c>
      <c r="C541" s="5">
        <v>6</v>
      </c>
      <c r="D541" s="5" t="s">
        <v>1819</v>
      </c>
      <c r="E541" s="5" t="s">
        <v>264</v>
      </c>
      <c r="F541" s="5">
        <v>70</v>
      </c>
      <c r="G541" s="5" t="s">
        <v>1676</v>
      </c>
      <c r="H541" s="5" t="s">
        <v>1277</v>
      </c>
      <c r="I541" s="5" t="s">
        <v>20</v>
      </c>
      <c r="J541" s="5" t="s">
        <v>33</v>
      </c>
      <c r="K541" s="5" t="s">
        <v>21</v>
      </c>
      <c r="L541" s="5" t="s">
        <v>22</v>
      </c>
      <c r="M541" s="5" t="s">
        <v>1840</v>
      </c>
      <c r="N541" s="6">
        <v>43500</v>
      </c>
      <c r="O541" s="6">
        <v>540188.06688000006</v>
      </c>
    </row>
    <row r="542" spans="1:15" x14ac:dyDescent="0.3">
      <c r="A542" s="3" t="str">
        <f>List!$I$7</f>
        <v>2019-20</v>
      </c>
      <c r="B542" s="3" t="s">
        <v>76</v>
      </c>
      <c r="C542" s="3">
        <v>4</v>
      </c>
      <c r="D542" s="3" t="s">
        <v>1819</v>
      </c>
      <c r="E542" s="3" t="s">
        <v>295</v>
      </c>
      <c r="F542" s="3">
        <v>70</v>
      </c>
      <c r="G542" s="3" t="s">
        <v>1090</v>
      </c>
      <c r="H542" s="3" t="s">
        <v>739</v>
      </c>
      <c r="I542" s="3" t="s">
        <v>59</v>
      </c>
      <c r="J542" s="3" t="s">
        <v>72</v>
      </c>
      <c r="K542" s="3" t="s">
        <v>21</v>
      </c>
      <c r="L542" s="3" t="s">
        <v>22</v>
      </c>
      <c r="M542" s="3" t="s">
        <v>1841</v>
      </c>
      <c r="N542" s="4">
        <v>24000</v>
      </c>
      <c r="O542" s="4">
        <v>101004.288</v>
      </c>
    </row>
    <row r="543" spans="1:15" x14ac:dyDescent="0.3">
      <c r="A543" s="5" t="str">
        <f>List!$I$7</f>
        <v>2019-20</v>
      </c>
      <c r="B543" s="5" t="s">
        <v>76</v>
      </c>
      <c r="C543" s="5">
        <v>4</v>
      </c>
      <c r="D543" s="5" t="s">
        <v>1819</v>
      </c>
      <c r="E543" s="5" t="s">
        <v>145</v>
      </c>
      <c r="F543" s="5">
        <v>61</v>
      </c>
      <c r="G543" s="5" t="s">
        <v>1397</v>
      </c>
      <c r="H543" s="5" t="s">
        <v>79</v>
      </c>
      <c r="I543" s="5" t="s">
        <v>80</v>
      </c>
      <c r="J543" s="5" t="s">
        <v>72</v>
      </c>
      <c r="K543" s="5" t="s">
        <v>27</v>
      </c>
      <c r="L543" s="5" t="s">
        <v>28</v>
      </c>
      <c r="M543" s="5" t="s">
        <v>1839</v>
      </c>
      <c r="N543" s="6">
        <v>64500</v>
      </c>
      <c r="O543" s="6">
        <v>1006738.8759999998</v>
      </c>
    </row>
    <row r="544" spans="1:15" x14ac:dyDescent="0.3">
      <c r="A544" s="3" t="str">
        <f>List!$I$7</f>
        <v>2019-20</v>
      </c>
      <c r="B544" s="3" t="s">
        <v>76</v>
      </c>
      <c r="C544" s="3">
        <v>4</v>
      </c>
      <c r="D544" s="3" t="s">
        <v>1819</v>
      </c>
      <c r="E544" s="3" t="s">
        <v>410</v>
      </c>
      <c r="F544" s="3">
        <v>42</v>
      </c>
      <c r="G544" s="3" t="s">
        <v>263</v>
      </c>
      <c r="H544" s="3" t="s">
        <v>208</v>
      </c>
      <c r="I544" s="3" t="s">
        <v>80</v>
      </c>
      <c r="J544" s="3" t="s">
        <v>86</v>
      </c>
      <c r="K544" s="3" t="s">
        <v>21</v>
      </c>
      <c r="L544" s="3" t="s">
        <v>22</v>
      </c>
      <c r="M544" s="3" t="s">
        <v>1840</v>
      </c>
      <c r="N544" s="4">
        <v>34500</v>
      </c>
      <c r="O544" s="4">
        <v>272015.87579999998</v>
      </c>
    </row>
    <row r="545" spans="1:15" x14ac:dyDescent="0.3">
      <c r="A545" s="5" t="str">
        <f>List!$I$7</f>
        <v>2019-20</v>
      </c>
      <c r="B545" s="5" t="s">
        <v>83</v>
      </c>
      <c r="C545" s="5">
        <v>3</v>
      </c>
      <c r="D545" s="5" t="s">
        <v>1818</v>
      </c>
      <c r="E545" s="5" t="s">
        <v>540</v>
      </c>
      <c r="F545" s="5">
        <v>19</v>
      </c>
      <c r="G545" s="5" t="s">
        <v>1246</v>
      </c>
      <c r="H545" s="5" t="s">
        <v>1696</v>
      </c>
      <c r="I545" s="5" t="s">
        <v>54</v>
      </c>
      <c r="J545" s="5" t="s">
        <v>72</v>
      </c>
      <c r="K545" s="5" t="s">
        <v>48</v>
      </c>
      <c r="L545" s="5" t="s">
        <v>49</v>
      </c>
      <c r="M545" s="5" t="s">
        <v>1839</v>
      </c>
      <c r="N545" s="6">
        <v>93000</v>
      </c>
      <c r="O545" s="6">
        <v>367778.32079999987</v>
      </c>
    </row>
    <row r="546" spans="1:15" x14ac:dyDescent="0.3">
      <c r="A546" s="3" t="str">
        <f>List!$I$7</f>
        <v>2019-20</v>
      </c>
      <c r="B546" s="3" t="s">
        <v>116</v>
      </c>
      <c r="C546" s="3">
        <v>1</v>
      </c>
      <c r="D546" s="3" t="s">
        <v>1818</v>
      </c>
      <c r="E546" s="3" t="s">
        <v>119</v>
      </c>
      <c r="F546" s="3">
        <v>12</v>
      </c>
      <c r="G546" s="3" t="s">
        <v>1248</v>
      </c>
      <c r="H546" s="3" t="s">
        <v>146</v>
      </c>
      <c r="I546" s="3" t="s">
        <v>63</v>
      </c>
      <c r="J546" s="3" t="s">
        <v>44</v>
      </c>
      <c r="K546" s="3" t="s">
        <v>48</v>
      </c>
      <c r="L546" s="3" t="s">
        <v>55</v>
      </c>
      <c r="M546" s="3" t="s">
        <v>1841</v>
      </c>
      <c r="N546" s="4">
        <v>33000</v>
      </c>
      <c r="O546" s="4">
        <v>2936634.1749999998</v>
      </c>
    </row>
    <row r="547" spans="1:15" x14ac:dyDescent="0.3">
      <c r="A547" s="5" t="str">
        <f>List!$I$7</f>
        <v>2019-20</v>
      </c>
      <c r="B547" s="5" t="s">
        <v>83</v>
      </c>
      <c r="C547" s="5">
        <v>3</v>
      </c>
      <c r="D547" s="5" t="s">
        <v>1818</v>
      </c>
      <c r="E547" s="5" t="s">
        <v>56</v>
      </c>
      <c r="F547" s="5">
        <v>16</v>
      </c>
      <c r="G547" s="5" t="s">
        <v>1249</v>
      </c>
      <c r="H547" s="5" t="s">
        <v>1476</v>
      </c>
      <c r="I547" s="5" t="s">
        <v>32</v>
      </c>
      <c r="J547" s="5" t="s">
        <v>1806</v>
      </c>
      <c r="K547" s="5" t="s">
        <v>21</v>
      </c>
      <c r="L547" s="5" t="s">
        <v>22</v>
      </c>
      <c r="M547" s="5" t="s">
        <v>1840</v>
      </c>
      <c r="N547" s="6">
        <v>63000</v>
      </c>
      <c r="O547" s="6">
        <v>387355.95360000001</v>
      </c>
    </row>
    <row r="548" spans="1:15" x14ac:dyDescent="0.3">
      <c r="A548" s="3" t="str">
        <f>List!$I$7</f>
        <v>2019-20</v>
      </c>
      <c r="B548" s="3" t="s">
        <v>36</v>
      </c>
      <c r="C548" s="3">
        <v>8</v>
      </c>
      <c r="D548" s="3" t="s">
        <v>1816</v>
      </c>
      <c r="E548" s="3" t="s">
        <v>421</v>
      </c>
      <c r="F548" s="3">
        <v>28</v>
      </c>
      <c r="G548" s="3" t="s">
        <v>1250</v>
      </c>
      <c r="H548" s="3" t="s">
        <v>1363</v>
      </c>
      <c r="I548" s="3" t="s">
        <v>80</v>
      </c>
      <c r="J548" s="3" t="s">
        <v>1806</v>
      </c>
      <c r="K548" s="3" t="s">
        <v>48</v>
      </c>
      <c r="L548" s="3" t="s">
        <v>49</v>
      </c>
      <c r="M548" s="3" t="s">
        <v>1839</v>
      </c>
      <c r="N548" s="4">
        <v>75000</v>
      </c>
      <c r="O548" s="4">
        <v>4895574.1295999996</v>
      </c>
    </row>
    <row r="549" spans="1:15" x14ac:dyDescent="0.3">
      <c r="A549" s="5" t="str">
        <f>List!$I$7</f>
        <v>2019-20</v>
      </c>
      <c r="B549" s="5" t="s">
        <v>36</v>
      </c>
      <c r="C549" s="5">
        <v>8</v>
      </c>
      <c r="D549" s="5" t="s">
        <v>1816</v>
      </c>
      <c r="E549" s="5" t="s">
        <v>61</v>
      </c>
      <c r="F549" s="5">
        <v>26</v>
      </c>
      <c r="G549" s="5" t="s">
        <v>65</v>
      </c>
      <c r="H549" s="5" t="s">
        <v>683</v>
      </c>
      <c r="I549" s="5" t="s">
        <v>59</v>
      </c>
      <c r="J549" s="5" t="s">
        <v>44</v>
      </c>
      <c r="K549" s="5" t="s">
        <v>27</v>
      </c>
      <c r="L549" s="5" t="s">
        <v>28</v>
      </c>
      <c r="M549" s="5" t="s">
        <v>1841</v>
      </c>
      <c r="N549" s="6">
        <v>57000</v>
      </c>
      <c r="O549" s="6">
        <v>3765606.8551200004</v>
      </c>
    </row>
    <row r="550" spans="1:15" x14ac:dyDescent="0.3">
      <c r="A550" s="3" t="str">
        <f>List!$I$7</f>
        <v>2019-20</v>
      </c>
      <c r="B550" s="3" t="s">
        <v>101</v>
      </c>
      <c r="C550" s="3">
        <v>9</v>
      </c>
      <c r="D550" s="3" t="s">
        <v>1816</v>
      </c>
      <c r="E550" s="3" t="s">
        <v>714</v>
      </c>
      <c r="F550" s="3">
        <v>82</v>
      </c>
      <c r="G550" s="3" t="s">
        <v>792</v>
      </c>
      <c r="H550" s="3" t="s">
        <v>1088</v>
      </c>
      <c r="I550" s="3" t="s">
        <v>26</v>
      </c>
      <c r="J550" s="3" t="s">
        <v>72</v>
      </c>
      <c r="K550" s="3" t="s">
        <v>34</v>
      </c>
      <c r="L550" s="3" t="s">
        <v>35</v>
      </c>
      <c r="M550" s="3" t="s">
        <v>1840</v>
      </c>
      <c r="N550" s="4">
        <v>79500</v>
      </c>
      <c r="O550" s="4">
        <v>1900330.2428000004</v>
      </c>
    </row>
    <row r="551" spans="1:15" x14ac:dyDescent="0.3">
      <c r="A551" s="5" t="str">
        <f>List!$I$7</f>
        <v>2019-20</v>
      </c>
      <c r="B551" s="5" t="s">
        <v>92</v>
      </c>
      <c r="C551" s="5">
        <v>12</v>
      </c>
      <c r="D551" s="5" t="s">
        <v>1817</v>
      </c>
      <c r="E551" s="5" t="s">
        <v>61</v>
      </c>
      <c r="F551" s="5">
        <v>37</v>
      </c>
      <c r="G551" s="5" t="s">
        <v>1599</v>
      </c>
      <c r="H551" s="5" t="s">
        <v>1010</v>
      </c>
      <c r="I551" s="5" t="s">
        <v>20</v>
      </c>
      <c r="J551" s="5" t="s">
        <v>33</v>
      </c>
      <c r="K551" s="5" t="s">
        <v>21</v>
      </c>
      <c r="L551" s="5" t="s">
        <v>22</v>
      </c>
      <c r="M551" s="5" t="s">
        <v>1841</v>
      </c>
      <c r="N551" s="6">
        <v>76500</v>
      </c>
      <c r="O551" s="6">
        <v>15181652.498760004</v>
      </c>
    </row>
    <row r="552" spans="1:15" x14ac:dyDescent="0.3">
      <c r="A552" s="3" t="str">
        <f>List!$I$7</f>
        <v>2019-20</v>
      </c>
      <c r="B552" s="3" t="s">
        <v>141</v>
      </c>
      <c r="C552" s="3">
        <v>5</v>
      </c>
      <c r="D552" s="3" t="s">
        <v>1819</v>
      </c>
      <c r="E552" s="3" t="s">
        <v>238</v>
      </c>
      <c r="F552" s="3">
        <v>67</v>
      </c>
      <c r="G552" s="3" t="s">
        <v>324</v>
      </c>
      <c r="H552" s="3" t="s">
        <v>423</v>
      </c>
      <c r="I552" s="3" t="s">
        <v>63</v>
      </c>
      <c r="J552" s="3" t="s">
        <v>86</v>
      </c>
      <c r="K552" s="3" t="s">
        <v>34</v>
      </c>
      <c r="L552" s="3" t="s">
        <v>35</v>
      </c>
      <c r="M552" s="3" t="s">
        <v>1840</v>
      </c>
      <c r="N552" s="4">
        <v>21000</v>
      </c>
      <c r="O552" s="4">
        <v>1263888.2995199999</v>
      </c>
    </row>
    <row r="553" spans="1:15" x14ac:dyDescent="0.3">
      <c r="A553" s="5" t="str">
        <f>List!$I$7</f>
        <v>2019-20</v>
      </c>
      <c r="B553" s="5" t="s">
        <v>125</v>
      </c>
      <c r="C553" s="5">
        <v>7</v>
      </c>
      <c r="D553" s="5" t="s">
        <v>1816</v>
      </c>
      <c r="E553" s="5" t="s">
        <v>126</v>
      </c>
      <c r="F553" s="5">
        <v>21</v>
      </c>
      <c r="G553" s="5" t="s">
        <v>1253</v>
      </c>
      <c r="H553" s="5" t="s">
        <v>1040</v>
      </c>
      <c r="I553" s="5" t="s">
        <v>32</v>
      </c>
      <c r="J553" s="5" t="s">
        <v>72</v>
      </c>
      <c r="K553" s="5" t="s">
        <v>27</v>
      </c>
      <c r="L553" s="5" t="s">
        <v>35</v>
      </c>
      <c r="M553" s="5" t="s">
        <v>1840</v>
      </c>
      <c r="N553" s="6">
        <v>69000</v>
      </c>
      <c r="O553" s="6">
        <v>548032.00320000004</v>
      </c>
    </row>
    <row r="554" spans="1:15" x14ac:dyDescent="0.3">
      <c r="A554" s="3" t="str">
        <f>List!$I$7</f>
        <v>2019-20</v>
      </c>
      <c r="B554" s="3" t="s">
        <v>36</v>
      </c>
      <c r="C554" s="3">
        <v>8</v>
      </c>
      <c r="D554" s="3" t="s">
        <v>1816</v>
      </c>
      <c r="E554" s="3" t="s">
        <v>195</v>
      </c>
      <c r="F554" s="3">
        <v>58</v>
      </c>
      <c r="G554" s="3" t="s">
        <v>999</v>
      </c>
      <c r="H554" s="3" t="s">
        <v>1315</v>
      </c>
      <c r="I554" s="3" t="s">
        <v>26</v>
      </c>
      <c r="J554" s="3" t="s">
        <v>44</v>
      </c>
      <c r="K554" s="3" t="s">
        <v>27</v>
      </c>
      <c r="L554" s="3" t="s">
        <v>28</v>
      </c>
      <c r="M554" s="3" t="s">
        <v>1840</v>
      </c>
      <c r="N554" s="4">
        <v>28500</v>
      </c>
      <c r="O554" s="4">
        <v>686946.71759999997</v>
      </c>
    </row>
    <row r="555" spans="1:15" x14ac:dyDescent="0.3">
      <c r="A555" s="5" t="str">
        <f>List!$I$7</f>
        <v>2019-20</v>
      </c>
      <c r="B555" s="5" t="s">
        <v>92</v>
      </c>
      <c r="C555" s="5">
        <v>12</v>
      </c>
      <c r="D555" s="5" t="s">
        <v>1817</v>
      </c>
      <c r="E555" s="5" t="s">
        <v>238</v>
      </c>
      <c r="F555" s="5">
        <v>40</v>
      </c>
      <c r="G555" s="5" t="s">
        <v>1346</v>
      </c>
      <c r="H555" s="5" t="s">
        <v>921</v>
      </c>
      <c r="I555" s="5" t="s">
        <v>26</v>
      </c>
      <c r="J555" s="5" t="s">
        <v>86</v>
      </c>
      <c r="K555" s="5" t="s">
        <v>34</v>
      </c>
      <c r="L555" s="5" t="s">
        <v>35</v>
      </c>
      <c r="M555" s="5" t="s">
        <v>1840</v>
      </c>
      <c r="N555" s="6">
        <v>49500</v>
      </c>
      <c r="O555" s="6">
        <v>1979565.5998799999</v>
      </c>
    </row>
    <row r="556" spans="1:15" x14ac:dyDescent="0.3">
      <c r="A556" s="3" t="str">
        <f>List!$I$7</f>
        <v>2019-20</v>
      </c>
      <c r="B556" s="3" t="s">
        <v>36</v>
      </c>
      <c r="C556" s="3">
        <v>8</v>
      </c>
      <c r="D556" s="3" t="s">
        <v>1816</v>
      </c>
      <c r="E556" s="3" t="s">
        <v>267</v>
      </c>
      <c r="F556" s="3">
        <v>12</v>
      </c>
      <c r="G556" s="3" t="s">
        <v>426</v>
      </c>
      <c r="H556" s="3" t="s">
        <v>729</v>
      </c>
      <c r="I556" s="3" t="s">
        <v>59</v>
      </c>
      <c r="J556" s="3" t="s">
        <v>72</v>
      </c>
      <c r="K556" s="3" t="s">
        <v>48</v>
      </c>
      <c r="L556" s="3" t="s">
        <v>55</v>
      </c>
      <c r="M556" s="3" t="s">
        <v>1839</v>
      </c>
      <c r="N556" s="4">
        <v>40500</v>
      </c>
      <c r="O556" s="4">
        <v>2881646.5392</v>
      </c>
    </row>
    <row r="557" spans="1:15" x14ac:dyDescent="0.3">
      <c r="A557" s="5" t="str">
        <f>List!$I$7</f>
        <v>2019-20</v>
      </c>
      <c r="B557" s="5" t="s">
        <v>76</v>
      </c>
      <c r="C557" s="5">
        <v>4</v>
      </c>
      <c r="D557" s="5" t="s">
        <v>1819</v>
      </c>
      <c r="E557" s="5" t="s">
        <v>291</v>
      </c>
      <c r="F557" s="5">
        <v>30</v>
      </c>
      <c r="G557" s="5" t="s">
        <v>1221</v>
      </c>
      <c r="H557" s="5" t="s">
        <v>1454</v>
      </c>
      <c r="I557" s="5" t="s">
        <v>59</v>
      </c>
      <c r="J557" s="5" t="s">
        <v>33</v>
      </c>
      <c r="K557" s="5" t="s">
        <v>27</v>
      </c>
      <c r="L557" s="5" t="s">
        <v>28</v>
      </c>
      <c r="M557" s="5" t="s">
        <v>1840</v>
      </c>
      <c r="N557" s="6">
        <v>42000</v>
      </c>
      <c r="O557" s="6">
        <v>10343567.31408</v>
      </c>
    </row>
    <row r="558" spans="1:15" x14ac:dyDescent="0.3">
      <c r="A558" s="3" t="str">
        <f>List!$I$7</f>
        <v>2019-20</v>
      </c>
      <c r="B558" s="3" t="s">
        <v>36</v>
      </c>
      <c r="C558" s="3">
        <v>8</v>
      </c>
      <c r="D558" s="3" t="s">
        <v>1816</v>
      </c>
      <c r="E558" s="3" t="s">
        <v>540</v>
      </c>
      <c r="F558" s="3">
        <v>26</v>
      </c>
      <c r="G558" s="3" t="s">
        <v>1574</v>
      </c>
      <c r="H558" s="3" t="s">
        <v>928</v>
      </c>
      <c r="I558" s="3" t="s">
        <v>40</v>
      </c>
      <c r="J558" s="3" t="s">
        <v>1806</v>
      </c>
      <c r="K558" s="3" t="s">
        <v>27</v>
      </c>
      <c r="L558" s="3" t="s">
        <v>28</v>
      </c>
      <c r="M558" s="3" t="s">
        <v>1840</v>
      </c>
      <c r="N558" s="4">
        <v>34500</v>
      </c>
      <c r="O558" s="4">
        <v>140751.55799999999</v>
      </c>
    </row>
    <row r="559" spans="1:15" x14ac:dyDescent="0.3">
      <c r="A559" s="5" t="str">
        <f>List!$I$7</f>
        <v>2019-20</v>
      </c>
      <c r="B559" s="5" t="s">
        <v>45</v>
      </c>
      <c r="C559" s="5">
        <v>2</v>
      </c>
      <c r="D559" s="5" t="s">
        <v>1818</v>
      </c>
      <c r="E559" s="5" t="s">
        <v>226</v>
      </c>
      <c r="F559" s="5">
        <v>76</v>
      </c>
      <c r="G559" s="5" t="s">
        <v>573</v>
      </c>
      <c r="H559" s="5" t="s">
        <v>971</v>
      </c>
      <c r="I559" s="5" t="s">
        <v>54</v>
      </c>
      <c r="J559" s="5" t="s">
        <v>1805</v>
      </c>
      <c r="K559" s="5" t="s">
        <v>48</v>
      </c>
      <c r="L559" s="5" t="s">
        <v>49</v>
      </c>
      <c r="M559" s="5" t="s">
        <v>1840</v>
      </c>
      <c r="N559" s="6">
        <v>69000</v>
      </c>
      <c r="O559" s="6">
        <v>10420397.40456</v>
      </c>
    </row>
    <row r="560" spans="1:15" x14ac:dyDescent="0.3">
      <c r="A560" s="3" t="str">
        <f>List!$I$7</f>
        <v>2019-20</v>
      </c>
      <c r="B560" s="3" t="s">
        <v>125</v>
      </c>
      <c r="C560" s="3">
        <v>7</v>
      </c>
      <c r="D560" s="3" t="s">
        <v>1816</v>
      </c>
      <c r="E560" s="3" t="s">
        <v>119</v>
      </c>
      <c r="F560" s="3">
        <v>25</v>
      </c>
      <c r="G560" s="3" t="s">
        <v>1785</v>
      </c>
      <c r="H560" s="3" t="s">
        <v>1245</v>
      </c>
      <c r="I560" s="3" t="s">
        <v>54</v>
      </c>
      <c r="J560" s="3" t="s">
        <v>1806</v>
      </c>
      <c r="K560" s="3" t="s">
        <v>27</v>
      </c>
      <c r="L560" s="3" t="s">
        <v>28</v>
      </c>
      <c r="M560" s="3" t="s">
        <v>1841</v>
      </c>
      <c r="N560" s="4">
        <v>78000</v>
      </c>
      <c r="O560" s="4">
        <v>4297912.8191999998</v>
      </c>
    </row>
    <row r="561" spans="1:15" x14ac:dyDescent="0.3">
      <c r="A561" s="5" t="str">
        <f>List!$I$7</f>
        <v>2019-20</v>
      </c>
      <c r="B561" s="5" t="s">
        <v>116</v>
      </c>
      <c r="C561" s="5">
        <v>1</v>
      </c>
      <c r="D561" s="5" t="s">
        <v>1818</v>
      </c>
      <c r="E561" s="5" t="s">
        <v>41</v>
      </c>
      <c r="F561" s="5">
        <v>53</v>
      </c>
      <c r="G561" s="5" t="s">
        <v>1072</v>
      </c>
      <c r="H561" s="5" t="s">
        <v>1091</v>
      </c>
      <c r="I561" s="5" t="s">
        <v>40</v>
      </c>
      <c r="J561" s="5" t="s">
        <v>1805</v>
      </c>
      <c r="K561" s="5" t="s">
        <v>21</v>
      </c>
      <c r="L561" s="5" t="s">
        <v>22</v>
      </c>
      <c r="M561" s="5" t="s">
        <v>1839</v>
      </c>
      <c r="N561" s="6">
        <v>58500</v>
      </c>
      <c r="O561" s="6">
        <v>10220800.161</v>
      </c>
    </row>
    <row r="562" spans="1:15" x14ac:dyDescent="0.3">
      <c r="A562" s="3" t="str">
        <f>List!$I$7</f>
        <v>2019-20</v>
      </c>
      <c r="B562" s="3" t="s">
        <v>101</v>
      </c>
      <c r="C562" s="3">
        <v>9</v>
      </c>
      <c r="D562" s="3" t="s">
        <v>1816</v>
      </c>
      <c r="E562" s="3" t="s">
        <v>61</v>
      </c>
      <c r="F562" s="3">
        <v>35</v>
      </c>
      <c r="G562" s="3" t="s">
        <v>168</v>
      </c>
      <c r="H562" s="3" t="s">
        <v>1081</v>
      </c>
      <c r="I562" s="3" t="s">
        <v>63</v>
      </c>
      <c r="J562" s="3" t="s">
        <v>86</v>
      </c>
      <c r="K562" s="3" t="s">
        <v>34</v>
      </c>
      <c r="L562" s="3" t="s">
        <v>35</v>
      </c>
      <c r="M562" s="3" t="s">
        <v>1840</v>
      </c>
      <c r="N562" s="4">
        <v>67500</v>
      </c>
      <c r="O562" s="4">
        <v>276766.16219999996</v>
      </c>
    </row>
    <row r="563" spans="1:15" x14ac:dyDescent="0.3">
      <c r="A563" s="5" t="str">
        <f>List!$I$7</f>
        <v>2019-20</v>
      </c>
      <c r="B563" s="5" t="s">
        <v>60</v>
      </c>
      <c r="C563" s="5">
        <v>6</v>
      </c>
      <c r="D563" s="5" t="s">
        <v>1819</v>
      </c>
      <c r="E563" s="5" t="s">
        <v>291</v>
      </c>
      <c r="F563" s="5">
        <v>77</v>
      </c>
      <c r="G563" s="5" t="s">
        <v>1679</v>
      </c>
      <c r="H563" s="5" t="s">
        <v>1135</v>
      </c>
      <c r="I563" s="5" t="s">
        <v>59</v>
      </c>
      <c r="J563" s="5" t="s">
        <v>33</v>
      </c>
      <c r="K563" s="5" t="s">
        <v>27</v>
      </c>
      <c r="L563" s="5" t="s">
        <v>28</v>
      </c>
      <c r="M563" s="5" t="s">
        <v>1841</v>
      </c>
      <c r="N563" s="6">
        <v>75000</v>
      </c>
      <c r="O563" s="6">
        <v>667169.39520000003</v>
      </c>
    </row>
    <row r="564" spans="1:15" x14ac:dyDescent="0.3">
      <c r="A564" s="3" t="str">
        <f>List!$I$7</f>
        <v>2019-20</v>
      </c>
      <c r="B564" s="3" t="s">
        <v>36</v>
      </c>
      <c r="C564" s="3">
        <v>8</v>
      </c>
      <c r="D564" s="3" t="s">
        <v>1816</v>
      </c>
      <c r="E564" s="3" t="s">
        <v>238</v>
      </c>
      <c r="F564" s="3">
        <v>49</v>
      </c>
      <c r="G564" s="3" t="s">
        <v>731</v>
      </c>
      <c r="H564" s="3" t="s">
        <v>1180</v>
      </c>
      <c r="I564" s="3" t="s">
        <v>63</v>
      </c>
      <c r="J564" s="3" t="s">
        <v>1805</v>
      </c>
      <c r="K564" s="3" t="s">
        <v>34</v>
      </c>
      <c r="L564" s="3" t="s">
        <v>35</v>
      </c>
      <c r="M564" s="3" t="s">
        <v>1840</v>
      </c>
      <c r="N564" s="4">
        <v>64500</v>
      </c>
      <c r="O564" s="4">
        <v>276779.32722000004</v>
      </c>
    </row>
    <row r="565" spans="1:15" x14ac:dyDescent="0.3">
      <c r="A565" s="5" t="str">
        <f>List!$I$7</f>
        <v>2019-20</v>
      </c>
      <c r="B565" s="5" t="s">
        <v>50</v>
      </c>
      <c r="C565" s="5">
        <v>11</v>
      </c>
      <c r="D565" s="5" t="s">
        <v>1817</v>
      </c>
      <c r="E565" s="5" t="s">
        <v>277</v>
      </c>
      <c r="F565" s="5">
        <v>32</v>
      </c>
      <c r="G565" s="5" t="s">
        <v>682</v>
      </c>
      <c r="H565" s="5" t="s">
        <v>66</v>
      </c>
      <c r="I565" s="5" t="s">
        <v>32</v>
      </c>
      <c r="J565" s="5" t="s">
        <v>1806</v>
      </c>
      <c r="K565" s="5" t="s">
        <v>27</v>
      </c>
      <c r="L565" s="5" t="s">
        <v>35</v>
      </c>
      <c r="M565" s="5" t="s">
        <v>1840</v>
      </c>
      <c r="N565" s="6">
        <v>43500</v>
      </c>
      <c r="O565" s="6">
        <v>1310876.5507200002</v>
      </c>
    </row>
    <row r="566" spans="1:15" x14ac:dyDescent="0.3">
      <c r="A566" s="3" t="str">
        <f>List!$I$7</f>
        <v>2019-20</v>
      </c>
      <c r="B566" s="3" t="s">
        <v>60</v>
      </c>
      <c r="C566" s="3">
        <v>6</v>
      </c>
      <c r="D566" s="3" t="s">
        <v>1819</v>
      </c>
      <c r="E566" s="3" t="s">
        <v>274</v>
      </c>
      <c r="F566" s="3">
        <v>36</v>
      </c>
      <c r="G566" s="3" t="s">
        <v>1057</v>
      </c>
      <c r="H566" s="3" t="s">
        <v>1116</v>
      </c>
      <c r="I566" s="3" t="s">
        <v>40</v>
      </c>
      <c r="J566" s="3" t="s">
        <v>33</v>
      </c>
      <c r="K566" s="3" t="s">
        <v>48</v>
      </c>
      <c r="L566" s="3" t="s">
        <v>55</v>
      </c>
      <c r="M566" s="3" t="s">
        <v>1840</v>
      </c>
      <c r="N566" s="4">
        <v>34500</v>
      </c>
      <c r="O566" s="4">
        <v>4691162.8367999997</v>
      </c>
    </row>
    <row r="567" spans="1:15" x14ac:dyDescent="0.3">
      <c r="A567" s="5" t="str">
        <f>List!$I$7</f>
        <v>2019-20</v>
      </c>
      <c r="B567" s="5" t="s">
        <v>116</v>
      </c>
      <c r="C567" s="5">
        <v>1</v>
      </c>
      <c r="D567" s="5" t="s">
        <v>1818</v>
      </c>
      <c r="E567" s="5" t="s">
        <v>46</v>
      </c>
      <c r="F567" s="5">
        <v>83</v>
      </c>
      <c r="G567" s="5" t="s">
        <v>1257</v>
      </c>
      <c r="H567" s="5" t="s">
        <v>977</v>
      </c>
      <c r="I567" s="5" t="s">
        <v>54</v>
      </c>
      <c r="J567" s="5" t="s">
        <v>1805</v>
      </c>
      <c r="K567" s="5" t="s">
        <v>27</v>
      </c>
      <c r="L567" s="5" t="s">
        <v>28</v>
      </c>
      <c r="M567" s="5" t="s">
        <v>1840</v>
      </c>
      <c r="N567" s="6">
        <v>24000</v>
      </c>
      <c r="O567" s="6">
        <v>4639076.7033599997</v>
      </c>
    </row>
    <row r="568" spans="1:15" x14ac:dyDescent="0.3">
      <c r="A568" s="3" t="str">
        <f>List!$I$7</f>
        <v>2019-20</v>
      </c>
      <c r="B568" s="3" t="s">
        <v>116</v>
      </c>
      <c r="C568" s="3">
        <v>1</v>
      </c>
      <c r="D568" s="3" t="s">
        <v>1818</v>
      </c>
      <c r="E568" s="3" t="s">
        <v>199</v>
      </c>
      <c r="F568" s="3">
        <v>30</v>
      </c>
      <c r="G568" s="3" t="s">
        <v>18</v>
      </c>
      <c r="H568" s="3" t="s">
        <v>25</v>
      </c>
      <c r="I568" s="3" t="s">
        <v>26</v>
      </c>
      <c r="J568" s="3" t="s">
        <v>1806</v>
      </c>
      <c r="K568" s="3" t="s">
        <v>27</v>
      </c>
      <c r="L568" s="3" t="s">
        <v>28</v>
      </c>
      <c r="M568" s="3" t="s">
        <v>1841</v>
      </c>
      <c r="N568" s="4">
        <v>87000</v>
      </c>
      <c r="O568" s="4">
        <v>5455680.9119999995</v>
      </c>
    </row>
    <row r="569" spans="1:15" x14ac:dyDescent="0.3">
      <c r="A569" s="5" t="str">
        <f>List!$I$7</f>
        <v>2019-20</v>
      </c>
      <c r="B569" s="5" t="s">
        <v>36</v>
      </c>
      <c r="C569" s="5">
        <v>8</v>
      </c>
      <c r="D569" s="5" t="s">
        <v>1816</v>
      </c>
      <c r="E569" s="5" t="s">
        <v>335</v>
      </c>
      <c r="F569" s="5">
        <v>24</v>
      </c>
      <c r="G569" s="5" t="s">
        <v>261</v>
      </c>
      <c r="H569" s="5" t="s">
        <v>982</v>
      </c>
      <c r="I569" s="5" t="s">
        <v>40</v>
      </c>
      <c r="J569" s="5" t="s">
        <v>86</v>
      </c>
      <c r="K569" s="5" t="s">
        <v>48</v>
      </c>
      <c r="L569" s="5" t="s">
        <v>49</v>
      </c>
      <c r="M569" s="5" t="s">
        <v>1840</v>
      </c>
      <c r="N569" s="6">
        <v>30000</v>
      </c>
      <c r="O569" s="6">
        <v>278878.33599999995</v>
      </c>
    </row>
    <row r="570" spans="1:15" x14ac:dyDescent="0.3">
      <c r="A570" s="3" t="str">
        <f>List!$I$7</f>
        <v>2019-20</v>
      </c>
      <c r="B570" s="3" t="s">
        <v>92</v>
      </c>
      <c r="C570" s="3">
        <v>12</v>
      </c>
      <c r="D570" s="3" t="s">
        <v>1817</v>
      </c>
      <c r="E570" s="3" t="s">
        <v>51</v>
      </c>
      <c r="F570" s="3">
        <v>75</v>
      </c>
      <c r="G570" s="3" t="s">
        <v>1259</v>
      </c>
      <c r="H570" s="3" t="s">
        <v>969</v>
      </c>
      <c r="I570" s="3" t="s">
        <v>20</v>
      </c>
      <c r="J570" s="3" t="s">
        <v>72</v>
      </c>
      <c r="K570" s="3" t="s">
        <v>21</v>
      </c>
      <c r="L570" s="3" t="s">
        <v>22</v>
      </c>
      <c r="M570" s="3" t="s">
        <v>1840</v>
      </c>
      <c r="N570" s="4">
        <v>73500</v>
      </c>
      <c r="O570" s="4">
        <v>483768.45439999999</v>
      </c>
    </row>
    <row r="571" spans="1:15" x14ac:dyDescent="0.3">
      <c r="A571" s="5" t="str">
        <f>List!$I$7</f>
        <v>2019-20</v>
      </c>
      <c r="B571" s="5" t="s">
        <v>125</v>
      </c>
      <c r="C571" s="5">
        <v>7</v>
      </c>
      <c r="D571" s="5" t="s">
        <v>1816</v>
      </c>
      <c r="E571" s="5" t="s">
        <v>67</v>
      </c>
      <c r="F571" s="5">
        <v>37</v>
      </c>
      <c r="G571" s="5" t="s">
        <v>558</v>
      </c>
      <c r="H571" s="5" t="s">
        <v>118</v>
      </c>
      <c r="I571" s="5" t="s">
        <v>59</v>
      </c>
      <c r="J571" s="5" t="s">
        <v>1806</v>
      </c>
      <c r="K571" s="5" t="s">
        <v>21</v>
      </c>
      <c r="L571" s="5" t="s">
        <v>22</v>
      </c>
      <c r="M571" s="5" t="s">
        <v>1840</v>
      </c>
      <c r="N571" s="6">
        <v>64500</v>
      </c>
      <c r="O571" s="6">
        <v>2587248.5099999998</v>
      </c>
    </row>
    <row r="572" spans="1:15" x14ac:dyDescent="0.3">
      <c r="A572" s="3" t="str">
        <f>List!$I$7</f>
        <v>2019-20</v>
      </c>
      <c r="B572" s="3" t="s">
        <v>60</v>
      </c>
      <c r="C572" s="3">
        <v>6</v>
      </c>
      <c r="D572" s="3" t="s">
        <v>1819</v>
      </c>
      <c r="E572" s="3" t="s">
        <v>277</v>
      </c>
      <c r="F572" s="3">
        <v>60</v>
      </c>
      <c r="G572" s="3" t="s">
        <v>1260</v>
      </c>
      <c r="H572" s="3" t="s">
        <v>1451</v>
      </c>
      <c r="I572" s="3" t="s">
        <v>32</v>
      </c>
      <c r="J572" s="3" t="s">
        <v>1806</v>
      </c>
      <c r="K572" s="3" t="s">
        <v>27</v>
      </c>
      <c r="L572" s="3" t="s">
        <v>28</v>
      </c>
      <c r="M572" s="3" t="s">
        <v>1840</v>
      </c>
      <c r="N572" s="4">
        <v>45000</v>
      </c>
      <c r="O572" s="4">
        <v>1170631.9679999999</v>
      </c>
    </row>
    <row r="573" spans="1:15" x14ac:dyDescent="0.3">
      <c r="A573" s="5" t="str">
        <f>List!$I$7</f>
        <v>2019-20</v>
      </c>
      <c r="B573" s="5" t="s">
        <v>141</v>
      </c>
      <c r="C573" s="5">
        <v>5</v>
      </c>
      <c r="D573" s="5" t="s">
        <v>1819</v>
      </c>
      <c r="E573" s="5" t="s">
        <v>250</v>
      </c>
      <c r="F573" s="5">
        <v>75</v>
      </c>
      <c r="G573" s="5" t="s">
        <v>319</v>
      </c>
      <c r="H573" s="5" t="s">
        <v>1431</v>
      </c>
      <c r="I573" s="5" t="s">
        <v>20</v>
      </c>
      <c r="J573" s="5" t="s">
        <v>1806</v>
      </c>
      <c r="K573" s="5" t="s">
        <v>21</v>
      </c>
      <c r="L573" s="5" t="s">
        <v>22</v>
      </c>
      <c r="M573" s="5" t="s">
        <v>1839</v>
      </c>
      <c r="N573" s="6">
        <v>64500</v>
      </c>
      <c r="O573" s="6">
        <v>12023183.594399998</v>
      </c>
    </row>
    <row r="574" spans="1:15" x14ac:dyDescent="0.3">
      <c r="A574" s="3" t="str">
        <f>List!$I$7</f>
        <v>2019-20</v>
      </c>
      <c r="B574" s="3" t="s">
        <v>92</v>
      </c>
      <c r="C574" s="3">
        <v>12</v>
      </c>
      <c r="D574" s="3" t="s">
        <v>1817</v>
      </c>
      <c r="E574" s="3" t="s">
        <v>374</v>
      </c>
      <c r="F574" s="3">
        <v>28</v>
      </c>
      <c r="G574" s="3" t="s">
        <v>658</v>
      </c>
      <c r="H574" s="3" t="s">
        <v>174</v>
      </c>
      <c r="I574" s="3" t="s">
        <v>80</v>
      </c>
      <c r="J574" s="3" t="s">
        <v>44</v>
      </c>
      <c r="K574" s="3" t="s">
        <v>48</v>
      </c>
      <c r="L574" s="3" t="s">
        <v>49</v>
      </c>
      <c r="M574" s="3" t="s">
        <v>1840</v>
      </c>
      <c r="N574" s="4">
        <v>16500</v>
      </c>
      <c r="O574" s="4">
        <v>2581386.6540000001</v>
      </c>
    </row>
    <row r="575" spans="1:15" x14ac:dyDescent="0.3">
      <c r="A575" s="5" t="str">
        <f>List!$I$7</f>
        <v>2019-20</v>
      </c>
      <c r="B575" s="5" t="s">
        <v>116</v>
      </c>
      <c r="C575" s="5">
        <v>1</v>
      </c>
      <c r="D575" s="5" t="s">
        <v>1818</v>
      </c>
      <c r="E575" s="5" t="s">
        <v>330</v>
      </c>
      <c r="F575" s="5">
        <v>68</v>
      </c>
      <c r="G575" s="5" t="s">
        <v>1279</v>
      </c>
      <c r="H575" s="5" t="s">
        <v>1378</v>
      </c>
      <c r="I575" s="5" t="s">
        <v>20</v>
      </c>
      <c r="J575" s="5" t="s">
        <v>1805</v>
      </c>
      <c r="K575" s="5" t="s">
        <v>34</v>
      </c>
      <c r="L575" s="5" t="s">
        <v>35</v>
      </c>
      <c r="M575" s="5" t="s">
        <v>1840</v>
      </c>
      <c r="N575" s="6">
        <v>93000</v>
      </c>
      <c r="O575" s="6">
        <v>383164.40447999997</v>
      </c>
    </row>
    <row r="576" spans="1:15" x14ac:dyDescent="0.3">
      <c r="A576" s="3" t="str">
        <f>List!$I$7</f>
        <v>2019-20</v>
      </c>
      <c r="B576" s="3" t="s">
        <v>76</v>
      </c>
      <c r="C576" s="3">
        <v>4</v>
      </c>
      <c r="D576" s="3" t="s">
        <v>1819</v>
      </c>
      <c r="E576" s="3" t="s">
        <v>147</v>
      </c>
      <c r="F576" s="3">
        <v>53</v>
      </c>
      <c r="G576" s="3" t="s">
        <v>340</v>
      </c>
      <c r="H576" s="3" t="s">
        <v>907</v>
      </c>
      <c r="I576" s="3" t="s">
        <v>59</v>
      </c>
      <c r="J576" s="3" t="s">
        <v>72</v>
      </c>
      <c r="K576" s="3" t="s">
        <v>21</v>
      </c>
      <c r="L576" s="3" t="s">
        <v>22</v>
      </c>
      <c r="M576" s="3" t="s">
        <v>1840</v>
      </c>
      <c r="N576" s="4">
        <v>66000</v>
      </c>
      <c r="O576" s="4">
        <v>595664.41439999989</v>
      </c>
    </row>
    <row r="577" spans="1:15" x14ac:dyDescent="0.3">
      <c r="A577" s="5" t="str">
        <f>List!$I$7</f>
        <v>2019-20</v>
      </c>
      <c r="B577" s="5" t="s">
        <v>116</v>
      </c>
      <c r="C577" s="5">
        <v>1</v>
      </c>
      <c r="D577" s="5" t="s">
        <v>1818</v>
      </c>
      <c r="E577" s="5" t="s">
        <v>209</v>
      </c>
      <c r="F577" s="5">
        <v>16</v>
      </c>
      <c r="G577" s="5" t="s">
        <v>784</v>
      </c>
      <c r="H577" s="5" t="s">
        <v>506</v>
      </c>
      <c r="I577" s="5" t="s">
        <v>40</v>
      </c>
      <c r="J577" s="5" t="s">
        <v>44</v>
      </c>
      <c r="K577" s="5" t="s">
        <v>21</v>
      </c>
      <c r="L577" s="5" t="s">
        <v>22</v>
      </c>
      <c r="M577" s="5" t="s">
        <v>1841</v>
      </c>
      <c r="N577" s="6">
        <v>21000</v>
      </c>
      <c r="O577" s="6">
        <v>168103.75120000003</v>
      </c>
    </row>
    <row r="578" spans="1:15" x14ac:dyDescent="0.3">
      <c r="A578" s="3" t="str">
        <f>List!$I$7</f>
        <v>2019-20</v>
      </c>
      <c r="B578" s="3" t="s">
        <v>50</v>
      </c>
      <c r="C578" s="3">
        <v>11</v>
      </c>
      <c r="D578" s="3" t="s">
        <v>1817</v>
      </c>
      <c r="E578" s="3" t="s">
        <v>170</v>
      </c>
      <c r="F578" s="3">
        <v>63</v>
      </c>
      <c r="G578" s="3" t="s">
        <v>94</v>
      </c>
      <c r="H578" s="3" t="s">
        <v>1431</v>
      </c>
      <c r="I578" s="3" t="s">
        <v>20</v>
      </c>
      <c r="J578" s="3" t="s">
        <v>1806</v>
      </c>
      <c r="K578" s="3" t="s">
        <v>21</v>
      </c>
      <c r="L578" s="3" t="s">
        <v>22</v>
      </c>
      <c r="M578" s="3" t="s">
        <v>1841</v>
      </c>
      <c r="N578" s="4">
        <v>67500</v>
      </c>
      <c r="O578" s="4">
        <v>37501356.617999993</v>
      </c>
    </row>
    <row r="579" spans="1:15" x14ac:dyDescent="0.3">
      <c r="A579" s="5" t="str">
        <f>List!$I$7</f>
        <v>2019-20</v>
      </c>
      <c r="B579" s="5" t="s">
        <v>101</v>
      </c>
      <c r="C579" s="5">
        <v>9</v>
      </c>
      <c r="D579" s="5" t="s">
        <v>1816</v>
      </c>
      <c r="E579" s="5" t="s">
        <v>41</v>
      </c>
      <c r="F579" s="5">
        <v>76</v>
      </c>
      <c r="G579" s="5" t="s">
        <v>265</v>
      </c>
      <c r="H579" s="5" t="s">
        <v>553</v>
      </c>
      <c r="I579" s="5" t="s">
        <v>40</v>
      </c>
      <c r="J579" s="5" t="s">
        <v>1806</v>
      </c>
      <c r="K579" s="5" t="s">
        <v>48</v>
      </c>
      <c r="L579" s="5" t="s">
        <v>49</v>
      </c>
      <c r="M579" s="5" t="s">
        <v>1839</v>
      </c>
      <c r="N579" s="6">
        <v>54000</v>
      </c>
      <c r="O579" s="6">
        <v>189228.44159999999</v>
      </c>
    </row>
    <row r="580" spans="1:15" x14ac:dyDescent="0.3">
      <c r="A580" s="3" t="str">
        <f>List!$I$7</f>
        <v>2019-20</v>
      </c>
      <c r="B580" s="3" t="s">
        <v>45</v>
      </c>
      <c r="C580" s="3">
        <v>2</v>
      </c>
      <c r="D580" s="3" t="s">
        <v>1818</v>
      </c>
      <c r="E580" s="3" t="s">
        <v>136</v>
      </c>
      <c r="F580" s="3">
        <v>63</v>
      </c>
      <c r="G580" s="3" t="s">
        <v>321</v>
      </c>
      <c r="H580" s="3" t="s">
        <v>827</v>
      </c>
      <c r="I580" s="3" t="s">
        <v>59</v>
      </c>
      <c r="J580" s="3" t="s">
        <v>1805</v>
      </c>
      <c r="K580" s="3" t="s">
        <v>21</v>
      </c>
      <c r="L580" s="3" t="s">
        <v>22</v>
      </c>
      <c r="M580" s="3" t="s">
        <v>1841</v>
      </c>
      <c r="N580" s="4">
        <v>45000</v>
      </c>
      <c r="O580" s="4">
        <v>697105.92599999998</v>
      </c>
    </row>
    <row r="581" spans="1:15" x14ac:dyDescent="0.3">
      <c r="A581" s="5" t="str">
        <f>List!$I$7</f>
        <v>2019-20</v>
      </c>
      <c r="B581" s="5" t="s">
        <v>101</v>
      </c>
      <c r="C581" s="5">
        <v>9</v>
      </c>
      <c r="D581" s="5" t="s">
        <v>1816</v>
      </c>
      <c r="E581" s="5" t="s">
        <v>77</v>
      </c>
      <c r="F581" s="5">
        <v>50</v>
      </c>
      <c r="G581" s="5" t="s">
        <v>1389</v>
      </c>
      <c r="H581" s="5" t="s">
        <v>875</v>
      </c>
      <c r="I581" s="5" t="s">
        <v>32</v>
      </c>
      <c r="J581" s="5" t="s">
        <v>72</v>
      </c>
      <c r="K581" s="5" t="s">
        <v>21</v>
      </c>
      <c r="L581" s="5" t="s">
        <v>22</v>
      </c>
      <c r="M581" s="5" t="s">
        <v>1840</v>
      </c>
      <c r="N581" s="6">
        <v>69000</v>
      </c>
      <c r="O581" s="6">
        <v>30712752.908</v>
      </c>
    </row>
    <row r="582" spans="1:15" x14ac:dyDescent="0.3">
      <c r="A582" s="3" t="str">
        <f>List!$I$7</f>
        <v>2019-20</v>
      </c>
      <c r="B582" s="3" t="s">
        <v>36</v>
      </c>
      <c r="C582" s="3">
        <v>8</v>
      </c>
      <c r="D582" s="3" t="s">
        <v>1816</v>
      </c>
      <c r="E582" s="3" t="s">
        <v>145</v>
      </c>
      <c r="F582" s="3">
        <v>9</v>
      </c>
      <c r="G582" s="3" t="s">
        <v>1023</v>
      </c>
      <c r="H582" s="3" t="s">
        <v>1196</v>
      </c>
      <c r="I582" s="3" t="s">
        <v>26</v>
      </c>
      <c r="J582" s="3" t="s">
        <v>33</v>
      </c>
      <c r="K582" s="3" t="s">
        <v>34</v>
      </c>
      <c r="L582" s="3" t="s">
        <v>35</v>
      </c>
      <c r="M582" s="3" t="s">
        <v>1841</v>
      </c>
      <c r="N582" s="4">
        <v>34500</v>
      </c>
      <c r="O582" s="4">
        <v>1218737.8367999999</v>
      </c>
    </row>
    <row r="583" spans="1:15" x14ac:dyDescent="0.3">
      <c r="A583" s="5" t="str">
        <f>List!$I$7</f>
        <v>2019-20</v>
      </c>
      <c r="B583" s="5" t="s">
        <v>116</v>
      </c>
      <c r="C583" s="5">
        <v>1</v>
      </c>
      <c r="D583" s="5" t="s">
        <v>1818</v>
      </c>
      <c r="E583" s="5" t="s">
        <v>147</v>
      </c>
      <c r="F583" s="5">
        <v>36</v>
      </c>
      <c r="G583" s="5" t="s">
        <v>1264</v>
      </c>
      <c r="H583" s="5" t="s">
        <v>821</v>
      </c>
      <c r="I583" s="5" t="s">
        <v>20</v>
      </c>
      <c r="J583" s="5" t="s">
        <v>86</v>
      </c>
      <c r="K583" s="5" t="s">
        <v>48</v>
      </c>
      <c r="L583" s="5" t="s">
        <v>55</v>
      </c>
      <c r="M583" s="5" t="s">
        <v>1841</v>
      </c>
      <c r="N583" s="6">
        <v>87000</v>
      </c>
      <c r="O583" s="6">
        <v>1648066.7728800001</v>
      </c>
    </row>
    <row r="584" spans="1:15" x14ac:dyDescent="0.3">
      <c r="A584" s="3" t="str">
        <f>List!$I$7</f>
        <v>2019-20</v>
      </c>
      <c r="B584" s="3" t="s">
        <v>83</v>
      </c>
      <c r="C584" s="3">
        <v>3</v>
      </c>
      <c r="D584" s="3" t="s">
        <v>1818</v>
      </c>
      <c r="E584" s="3" t="s">
        <v>70</v>
      </c>
      <c r="F584" s="3">
        <v>65</v>
      </c>
      <c r="G584" s="3" t="s">
        <v>1306</v>
      </c>
      <c r="H584" s="3" t="s">
        <v>283</v>
      </c>
      <c r="I584" s="3" t="s">
        <v>80</v>
      </c>
      <c r="J584" s="3" t="s">
        <v>1805</v>
      </c>
      <c r="K584" s="3" t="s">
        <v>21</v>
      </c>
      <c r="L584" s="3" t="s">
        <v>22</v>
      </c>
      <c r="M584" s="3" t="s">
        <v>1841</v>
      </c>
      <c r="N584" s="4">
        <v>19500</v>
      </c>
      <c r="O584" s="4">
        <v>1150860.2819999999</v>
      </c>
    </row>
    <row r="585" spans="1:15" x14ac:dyDescent="0.3">
      <c r="A585" s="5" t="str">
        <f>List!$I$7</f>
        <v>2019-20</v>
      </c>
      <c r="B585" s="5" t="s">
        <v>76</v>
      </c>
      <c r="C585" s="5">
        <v>4</v>
      </c>
      <c r="D585" s="5" t="s">
        <v>1819</v>
      </c>
      <c r="E585" s="5" t="s">
        <v>112</v>
      </c>
      <c r="F585" s="5">
        <v>78</v>
      </c>
      <c r="G585" s="5" t="s">
        <v>944</v>
      </c>
      <c r="H585" s="5" t="s">
        <v>996</v>
      </c>
      <c r="I585" s="5" t="s">
        <v>20</v>
      </c>
      <c r="J585" s="5" t="s">
        <v>1806</v>
      </c>
      <c r="K585" s="5" t="s">
        <v>27</v>
      </c>
      <c r="L585" s="5" t="s">
        <v>28</v>
      </c>
      <c r="M585" s="5" t="s">
        <v>1841</v>
      </c>
      <c r="N585" s="6">
        <v>43500</v>
      </c>
      <c r="O585" s="6">
        <v>2609405.1974999998</v>
      </c>
    </row>
    <row r="586" spans="1:15" x14ac:dyDescent="0.3">
      <c r="A586" s="3" t="str">
        <f>List!$I$7</f>
        <v>2019-20</v>
      </c>
      <c r="B586" s="3" t="s">
        <v>45</v>
      </c>
      <c r="C586" s="3">
        <v>2</v>
      </c>
      <c r="D586" s="3" t="s">
        <v>1818</v>
      </c>
      <c r="E586" s="3" t="s">
        <v>29</v>
      </c>
      <c r="F586" s="3">
        <v>16</v>
      </c>
      <c r="G586" s="3" t="s">
        <v>1700</v>
      </c>
      <c r="H586" s="3" t="s">
        <v>1274</v>
      </c>
      <c r="I586" s="3" t="s">
        <v>32</v>
      </c>
      <c r="J586" s="3" t="s">
        <v>44</v>
      </c>
      <c r="K586" s="3" t="s">
        <v>21</v>
      </c>
      <c r="L586" s="3" t="s">
        <v>22</v>
      </c>
      <c r="M586" s="3" t="s">
        <v>1841</v>
      </c>
      <c r="N586" s="4">
        <v>46500</v>
      </c>
      <c r="O586" s="4">
        <v>2807960.2715999992</v>
      </c>
    </row>
    <row r="587" spans="1:15" x14ac:dyDescent="0.3">
      <c r="A587" s="5" t="str">
        <f>List!$I$7</f>
        <v>2019-20</v>
      </c>
      <c r="B587" s="5" t="s">
        <v>45</v>
      </c>
      <c r="C587" s="5">
        <v>2</v>
      </c>
      <c r="D587" s="5" t="s">
        <v>1818</v>
      </c>
      <c r="E587" s="5" t="s">
        <v>195</v>
      </c>
      <c r="F587" s="5">
        <v>3</v>
      </c>
      <c r="G587" s="5" t="s">
        <v>1587</v>
      </c>
      <c r="H587" s="5" t="s">
        <v>900</v>
      </c>
      <c r="I587" s="5" t="s">
        <v>26</v>
      </c>
      <c r="J587" s="5" t="s">
        <v>44</v>
      </c>
      <c r="K587" s="5" t="s">
        <v>27</v>
      </c>
      <c r="L587" s="5" t="s">
        <v>35</v>
      </c>
      <c r="M587" s="5" t="s">
        <v>1841</v>
      </c>
      <c r="N587" s="6">
        <v>85500</v>
      </c>
      <c r="O587" s="6">
        <v>700042.49040000001</v>
      </c>
    </row>
    <row r="588" spans="1:15" x14ac:dyDescent="0.3">
      <c r="A588" s="3" t="str">
        <f>List!$I$7</f>
        <v>2019-20</v>
      </c>
      <c r="B588" s="3" t="s">
        <v>45</v>
      </c>
      <c r="C588" s="3">
        <v>2</v>
      </c>
      <c r="D588" s="3" t="s">
        <v>1818</v>
      </c>
      <c r="E588" s="3" t="s">
        <v>342</v>
      </c>
      <c r="F588" s="3">
        <v>19</v>
      </c>
      <c r="G588" s="3" t="s">
        <v>230</v>
      </c>
      <c r="H588" s="3" t="s">
        <v>661</v>
      </c>
      <c r="I588" s="3" t="s">
        <v>40</v>
      </c>
      <c r="J588" s="3" t="s">
        <v>1805</v>
      </c>
      <c r="K588" s="3" t="s">
        <v>48</v>
      </c>
      <c r="L588" s="3" t="s">
        <v>49</v>
      </c>
      <c r="M588" s="3" t="s">
        <v>1841</v>
      </c>
      <c r="N588" s="4">
        <v>16500</v>
      </c>
      <c r="O588" s="4">
        <v>58356.547920000012</v>
      </c>
    </row>
    <row r="589" spans="1:15" x14ac:dyDescent="0.3">
      <c r="A589" s="5" t="str">
        <f>List!$I$7</f>
        <v>2019-20</v>
      </c>
      <c r="B589" s="5" t="s">
        <v>45</v>
      </c>
      <c r="C589" s="5">
        <v>2</v>
      </c>
      <c r="D589" s="5" t="s">
        <v>1818</v>
      </c>
      <c r="E589" s="5" t="s">
        <v>714</v>
      </c>
      <c r="F589" s="5">
        <v>48</v>
      </c>
      <c r="G589" s="5" t="s">
        <v>917</v>
      </c>
      <c r="H589" s="5" t="s">
        <v>1021</v>
      </c>
      <c r="I589" s="5" t="s">
        <v>40</v>
      </c>
      <c r="J589" s="5" t="s">
        <v>33</v>
      </c>
      <c r="K589" s="5" t="s">
        <v>21</v>
      </c>
      <c r="L589" s="5" t="s">
        <v>22</v>
      </c>
      <c r="M589" s="5" t="s">
        <v>1841</v>
      </c>
      <c r="N589" s="6">
        <v>70500</v>
      </c>
      <c r="O589" s="6">
        <v>7579987.7144400002</v>
      </c>
    </row>
    <row r="590" spans="1:15" x14ac:dyDescent="0.3">
      <c r="A590" s="3" t="str">
        <f>List!$I$7</f>
        <v>2019-20</v>
      </c>
      <c r="B590" s="3" t="s">
        <v>116</v>
      </c>
      <c r="C590" s="3">
        <v>1</v>
      </c>
      <c r="D590" s="3" t="s">
        <v>1818</v>
      </c>
      <c r="E590" s="3" t="s">
        <v>226</v>
      </c>
      <c r="F590" s="3">
        <v>33</v>
      </c>
      <c r="G590" s="3" t="s">
        <v>1708</v>
      </c>
      <c r="H590" s="3" t="s">
        <v>1670</v>
      </c>
      <c r="I590" s="3" t="s">
        <v>80</v>
      </c>
      <c r="J590" s="3" t="s">
        <v>86</v>
      </c>
      <c r="K590" s="3" t="s">
        <v>27</v>
      </c>
      <c r="L590" s="3" t="s">
        <v>35</v>
      </c>
      <c r="M590" s="3" t="s">
        <v>1840</v>
      </c>
      <c r="N590" s="4">
        <v>37500</v>
      </c>
      <c r="O590" s="4">
        <v>9889590.1995000001</v>
      </c>
    </row>
    <row r="591" spans="1:15" x14ac:dyDescent="0.3">
      <c r="A591" s="5" t="str">
        <f>List!$I$7</f>
        <v>2019-20</v>
      </c>
      <c r="B591" s="5" t="s">
        <v>60</v>
      </c>
      <c r="C591" s="5">
        <v>6</v>
      </c>
      <c r="D591" s="5" t="s">
        <v>1819</v>
      </c>
      <c r="E591" s="5" t="s">
        <v>73</v>
      </c>
      <c r="F591" s="5">
        <v>39</v>
      </c>
      <c r="G591" s="5" t="s">
        <v>725</v>
      </c>
      <c r="H591" s="5" t="s">
        <v>985</v>
      </c>
      <c r="I591" s="5" t="s">
        <v>40</v>
      </c>
      <c r="J591" s="5" t="s">
        <v>72</v>
      </c>
      <c r="K591" s="5" t="s">
        <v>48</v>
      </c>
      <c r="L591" s="5" t="s">
        <v>55</v>
      </c>
      <c r="M591" s="5" t="s">
        <v>1840</v>
      </c>
      <c r="N591" s="6">
        <v>90000</v>
      </c>
      <c r="O591" s="6">
        <v>227774.97599999997</v>
      </c>
    </row>
    <row r="592" spans="1:15" x14ac:dyDescent="0.3">
      <c r="A592" s="3" t="str">
        <f>List!$I$7</f>
        <v>2019-20</v>
      </c>
      <c r="B592" s="3" t="s">
        <v>83</v>
      </c>
      <c r="C592" s="3">
        <v>3</v>
      </c>
      <c r="D592" s="3" t="s">
        <v>1818</v>
      </c>
      <c r="E592" s="3" t="s">
        <v>222</v>
      </c>
      <c r="F592" s="3">
        <v>64</v>
      </c>
      <c r="G592" s="3" t="s">
        <v>114</v>
      </c>
      <c r="H592" s="3" t="s">
        <v>1576</v>
      </c>
      <c r="I592" s="3" t="s">
        <v>59</v>
      </c>
      <c r="J592" s="3" t="s">
        <v>1805</v>
      </c>
      <c r="K592" s="3" t="s">
        <v>48</v>
      </c>
      <c r="L592" s="3" t="s">
        <v>49</v>
      </c>
      <c r="M592" s="3" t="s">
        <v>1840</v>
      </c>
      <c r="N592" s="4">
        <v>79500</v>
      </c>
      <c r="O592" s="4">
        <v>458758.05119999999</v>
      </c>
    </row>
    <row r="593" spans="1:15" x14ac:dyDescent="0.3">
      <c r="A593" s="5" t="str">
        <f>List!$I$7</f>
        <v>2019-20</v>
      </c>
      <c r="B593" s="5" t="s">
        <v>125</v>
      </c>
      <c r="C593" s="5">
        <v>7</v>
      </c>
      <c r="D593" s="5" t="s">
        <v>1816</v>
      </c>
      <c r="E593" s="5" t="s">
        <v>188</v>
      </c>
      <c r="F593" s="5">
        <v>81</v>
      </c>
      <c r="G593" s="5" t="s">
        <v>742</v>
      </c>
      <c r="H593" s="5" t="s">
        <v>1407</v>
      </c>
      <c r="I593" s="5" t="s">
        <v>59</v>
      </c>
      <c r="J593" s="5" t="s">
        <v>44</v>
      </c>
      <c r="K593" s="5" t="s">
        <v>48</v>
      </c>
      <c r="L593" s="5" t="s">
        <v>49</v>
      </c>
      <c r="M593" s="5" t="s">
        <v>1841</v>
      </c>
      <c r="N593" s="6">
        <v>76500</v>
      </c>
      <c r="O593" s="6">
        <v>1599996.6952200001</v>
      </c>
    </row>
    <row r="594" spans="1:15" x14ac:dyDescent="0.3">
      <c r="A594" s="3" t="str">
        <f>List!$I$7</f>
        <v>2019-20</v>
      </c>
      <c r="B594" s="3" t="s">
        <v>92</v>
      </c>
      <c r="C594" s="3">
        <v>12</v>
      </c>
      <c r="D594" s="3" t="s">
        <v>1817</v>
      </c>
      <c r="E594" s="3" t="s">
        <v>425</v>
      </c>
      <c r="F594" s="3">
        <v>55</v>
      </c>
      <c r="G594" s="3" t="s">
        <v>411</v>
      </c>
      <c r="H594" s="3" t="s">
        <v>194</v>
      </c>
      <c r="I594" s="3" t="s">
        <v>59</v>
      </c>
      <c r="J594" s="3" t="s">
        <v>1806</v>
      </c>
      <c r="K594" s="3" t="s">
        <v>48</v>
      </c>
      <c r="L594" s="3" t="s">
        <v>55</v>
      </c>
      <c r="M594" s="3" t="s">
        <v>1840</v>
      </c>
      <c r="N594" s="4">
        <v>30000</v>
      </c>
      <c r="O594" s="4">
        <v>2562146.4</v>
      </c>
    </row>
    <row r="595" spans="1:15" x14ac:dyDescent="0.3">
      <c r="A595" s="5" t="str">
        <f>List!$I$7</f>
        <v>2019-20</v>
      </c>
      <c r="B595" s="5" t="s">
        <v>141</v>
      </c>
      <c r="C595" s="5">
        <v>5</v>
      </c>
      <c r="D595" s="5" t="s">
        <v>1819</v>
      </c>
      <c r="E595" s="5" t="s">
        <v>240</v>
      </c>
      <c r="F595" s="5">
        <v>19</v>
      </c>
      <c r="G595" s="5" t="s">
        <v>492</v>
      </c>
      <c r="H595" s="5" t="s">
        <v>1168</v>
      </c>
      <c r="I595" s="5" t="s">
        <v>40</v>
      </c>
      <c r="J595" s="5" t="s">
        <v>44</v>
      </c>
      <c r="K595" s="5" t="s">
        <v>48</v>
      </c>
      <c r="L595" s="5" t="s">
        <v>49</v>
      </c>
      <c r="M595" s="5" t="s">
        <v>1840</v>
      </c>
      <c r="N595" s="6">
        <v>48000</v>
      </c>
      <c r="O595" s="6">
        <v>1234322.2144000002</v>
      </c>
    </row>
    <row r="596" spans="1:15" x14ac:dyDescent="0.3">
      <c r="A596" s="3" t="str">
        <f>List!$I$7</f>
        <v>2019-20</v>
      </c>
      <c r="B596" s="3" t="s">
        <v>83</v>
      </c>
      <c r="C596" s="3">
        <v>3</v>
      </c>
      <c r="D596" s="3" t="s">
        <v>1818</v>
      </c>
      <c r="E596" s="3" t="s">
        <v>73</v>
      </c>
      <c r="F596" s="3">
        <v>60</v>
      </c>
      <c r="G596" s="3" t="s">
        <v>830</v>
      </c>
      <c r="H596" s="3" t="s">
        <v>206</v>
      </c>
      <c r="I596" s="3" t="s">
        <v>26</v>
      </c>
      <c r="J596" s="3" t="s">
        <v>1806</v>
      </c>
      <c r="K596" s="3" t="s">
        <v>27</v>
      </c>
      <c r="L596" s="3" t="s">
        <v>28</v>
      </c>
      <c r="M596" s="3" t="s">
        <v>1840</v>
      </c>
      <c r="N596" s="4">
        <v>85500</v>
      </c>
      <c r="O596" s="4">
        <v>1838663.3297999999</v>
      </c>
    </row>
    <row r="597" spans="1:15" x14ac:dyDescent="0.3">
      <c r="A597" s="5" t="str">
        <f>List!$I$7</f>
        <v>2019-20</v>
      </c>
      <c r="B597" s="5" t="s">
        <v>83</v>
      </c>
      <c r="C597" s="5">
        <v>3</v>
      </c>
      <c r="D597" s="5" t="s">
        <v>1818</v>
      </c>
      <c r="E597" s="5" t="s">
        <v>89</v>
      </c>
      <c r="F597" s="5">
        <v>12</v>
      </c>
      <c r="G597" s="5" t="s">
        <v>1272</v>
      </c>
      <c r="H597" s="5" t="s">
        <v>1045</v>
      </c>
      <c r="I597" s="5" t="s">
        <v>80</v>
      </c>
      <c r="J597" s="5" t="s">
        <v>86</v>
      </c>
      <c r="K597" s="5" t="s">
        <v>48</v>
      </c>
      <c r="L597" s="5" t="s">
        <v>55</v>
      </c>
      <c r="M597" s="5" t="s">
        <v>1839</v>
      </c>
      <c r="N597" s="6">
        <v>48000</v>
      </c>
      <c r="O597" s="6">
        <v>5861150.0006400002</v>
      </c>
    </row>
    <row r="598" spans="1:15" x14ac:dyDescent="0.3">
      <c r="A598" s="3" t="str">
        <f>List!$I$7</f>
        <v>2019-20</v>
      </c>
      <c r="B598" s="3" t="s">
        <v>101</v>
      </c>
      <c r="C598" s="3">
        <v>9</v>
      </c>
      <c r="D598" s="3" t="s">
        <v>1816</v>
      </c>
      <c r="E598" s="3" t="s">
        <v>209</v>
      </c>
      <c r="F598" s="3">
        <v>70</v>
      </c>
      <c r="G598" s="3" t="s">
        <v>1222</v>
      </c>
      <c r="H598" s="3" t="s">
        <v>976</v>
      </c>
      <c r="I598" s="3" t="s">
        <v>54</v>
      </c>
      <c r="J598" s="3" t="s">
        <v>44</v>
      </c>
      <c r="K598" s="3" t="s">
        <v>21</v>
      </c>
      <c r="L598" s="3" t="s">
        <v>22</v>
      </c>
      <c r="M598" s="3" t="s">
        <v>1841</v>
      </c>
      <c r="N598" s="4">
        <v>46500</v>
      </c>
      <c r="O598" s="4">
        <v>4262611.6434000004</v>
      </c>
    </row>
    <row r="599" spans="1:15" x14ac:dyDescent="0.3">
      <c r="A599" s="5" t="str">
        <f>List!$I$7</f>
        <v>2019-20</v>
      </c>
      <c r="B599" s="5" t="s">
        <v>76</v>
      </c>
      <c r="C599" s="5">
        <v>4</v>
      </c>
      <c r="D599" s="5" t="s">
        <v>1819</v>
      </c>
      <c r="E599" s="5" t="s">
        <v>439</v>
      </c>
      <c r="F599" s="5">
        <v>12</v>
      </c>
      <c r="G599" s="5" t="s">
        <v>1548</v>
      </c>
      <c r="H599" s="5" t="s">
        <v>472</v>
      </c>
      <c r="I599" s="5" t="s">
        <v>54</v>
      </c>
      <c r="J599" s="5" t="s">
        <v>1806</v>
      </c>
      <c r="K599" s="5" t="s">
        <v>48</v>
      </c>
      <c r="L599" s="5" t="s">
        <v>55</v>
      </c>
      <c r="M599" s="5" t="s">
        <v>1841</v>
      </c>
      <c r="N599" s="6">
        <v>28500</v>
      </c>
      <c r="O599" s="6">
        <v>319043.72499999998</v>
      </c>
    </row>
    <row r="600" spans="1:15" x14ac:dyDescent="0.3">
      <c r="A600" s="3" t="str">
        <f>List!$I$7</f>
        <v>2019-20</v>
      </c>
      <c r="B600" s="3" t="s">
        <v>16</v>
      </c>
      <c r="C600" s="3">
        <v>10</v>
      </c>
      <c r="D600" s="3" t="s">
        <v>1817</v>
      </c>
      <c r="E600" s="3" t="s">
        <v>112</v>
      </c>
      <c r="F600" s="3">
        <v>42</v>
      </c>
      <c r="G600" s="3" t="s">
        <v>1237</v>
      </c>
      <c r="H600" s="3" t="s">
        <v>1141</v>
      </c>
      <c r="I600" s="3" t="s">
        <v>54</v>
      </c>
      <c r="J600" s="3" t="s">
        <v>86</v>
      </c>
      <c r="K600" s="3" t="s">
        <v>21</v>
      </c>
      <c r="L600" s="3" t="s">
        <v>22</v>
      </c>
      <c r="M600" s="3" t="s">
        <v>1841</v>
      </c>
      <c r="N600" s="4">
        <v>25500</v>
      </c>
      <c r="O600" s="4">
        <v>1736893.6991999997</v>
      </c>
    </row>
    <row r="601" spans="1:15" x14ac:dyDescent="0.3">
      <c r="A601" s="5" t="str">
        <f>List!$I$7</f>
        <v>2019-20</v>
      </c>
      <c r="B601" s="5" t="s">
        <v>101</v>
      </c>
      <c r="C601" s="5">
        <v>9</v>
      </c>
      <c r="D601" s="5" t="s">
        <v>1816</v>
      </c>
      <c r="E601" s="5" t="s">
        <v>77</v>
      </c>
      <c r="F601" s="5">
        <v>25</v>
      </c>
      <c r="G601" s="5" t="s">
        <v>800</v>
      </c>
      <c r="H601" s="5" t="s">
        <v>961</v>
      </c>
      <c r="I601" s="5" t="s">
        <v>40</v>
      </c>
      <c r="J601" s="5" t="s">
        <v>72</v>
      </c>
      <c r="K601" s="5" t="s">
        <v>27</v>
      </c>
      <c r="L601" s="5" t="s">
        <v>28</v>
      </c>
      <c r="M601" s="5" t="s">
        <v>1839</v>
      </c>
      <c r="N601" s="6">
        <v>37500</v>
      </c>
      <c r="O601" s="6">
        <v>6720873.5549999997</v>
      </c>
    </row>
    <row r="602" spans="1:15" x14ac:dyDescent="0.3">
      <c r="A602" s="3" t="str">
        <f>List!$I$7</f>
        <v>2019-20</v>
      </c>
      <c r="B602" s="3" t="s">
        <v>50</v>
      </c>
      <c r="C602" s="3">
        <v>11</v>
      </c>
      <c r="D602" s="3" t="s">
        <v>1817</v>
      </c>
      <c r="E602" s="3" t="s">
        <v>77</v>
      </c>
      <c r="F602" s="3">
        <v>5</v>
      </c>
      <c r="G602" s="3" t="s">
        <v>1070</v>
      </c>
      <c r="H602" s="3" t="s">
        <v>1180</v>
      </c>
      <c r="I602" s="3" t="s">
        <v>63</v>
      </c>
      <c r="J602" s="3" t="s">
        <v>1805</v>
      </c>
      <c r="K602" s="3" t="s">
        <v>34</v>
      </c>
      <c r="L602" s="3" t="s">
        <v>35</v>
      </c>
      <c r="M602" s="3" t="s">
        <v>1840</v>
      </c>
      <c r="N602" s="4">
        <v>42000</v>
      </c>
      <c r="O602" s="4">
        <v>175295.24960000001</v>
      </c>
    </row>
    <row r="603" spans="1:15" x14ac:dyDescent="0.3">
      <c r="A603" s="5" t="str">
        <f>List!$I$7</f>
        <v>2019-20</v>
      </c>
      <c r="B603" s="5" t="s">
        <v>141</v>
      </c>
      <c r="C603" s="5">
        <v>5</v>
      </c>
      <c r="D603" s="5" t="s">
        <v>1819</v>
      </c>
      <c r="E603" s="5" t="s">
        <v>410</v>
      </c>
      <c r="F603" s="5">
        <v>19</v>
      </c>
      <c r="G603" s="5" t="s">
        <v>239</v>
      </c>
      <c r="H603" s="5" t="s">
        <v>276</v>
      </c>
      <c r="I603" s="5" t="s">
        <v>80</v>
      </c>
      <c r="J603" s="5" t="s">
        <v>86</v>
      </c>
      <c r="K603" s="5" t="s">
        <v>48</v>
      </c>
      <c r="L603" s="5" t="s">
        <v>49</v>
      </c>
      <c r="M603" s="5" t="s">
        <v>1839</v>
      </c>
      <c r="N603" s="6">
        <v>34500</v>
      </c>
      <c r="O603" s="6">
        <v>1036910.5520399999</v>
      </c>
    </row>
    <row r="604" spans="1:15" x14ac:dyDescent="0.3">
      <c r="A604" s="3" t="str">
        <f>List!$I$7</f>
        <v>2019-20</v>
      </c>
      <c r="B604" s="3" t="s">
        <v>45</v>
      </c>
      <c r="C604" s="3">
        <v>2</v>
      </c>
      <c r="D604" s="3" t="s">
        <v>1818</v>
      </c>
      <c r="E604" s="3" t="s">
        <v>96</v>
      </c>
      <c r="F604" s="3">
        <v>16</v>
      </c>
      <c r="G604" s="3" t="s">
        <v>1650</v>
      </c>
      <c r="H604" s="3" t="s">
        <v>396</v>
      </c>
      <c r="I604" s="3" t="s">
        <v>54</v>
      </c>
      <c r="J604" s="3" t="s">
        <v>33</v>
      </c>
      <c r="K604" s="3" t="s">
        <v>21</v>
      </c>
      <c r="L604" s="3" t="s">
        <v>22</v>
      </c>
      <c r="M604" s="3" t="s">
        <v>1840</v>
      </c>
      <c r="N604" s="4">
        <v>37500</v>
      </c>
      <c r="O604" s="4">
        <v>707819.11199999985</v>
      </c>
    </row>
    <row r="605" spans="1:15" x14ac:dyDescent="0.3">
      <c r="A605" s="5" t="str">
        <f>List!$I$7</f>
        <v>2019-20</v>
      </c>
      <c r="B605" s="5" t="s">
        <v>141</v>
      </c>
      <c r="C605" s="5">
        <v>5</v>
      </c>
      <c r="D605" s="5" t="s">
        <v>1819</v>
      </c>
      <c r="E605" s="5" t="s">
        <v>569</v>
      </c>
      <c r="F605" s="5">
        <v>45</v>
      </c>
      <c r="G605" s="5" t="s">
        <v>1211</v>
      </c>
      <c r="H605" s="5" t="s">
        <v>765</v>
      </c>
      <c r="I605" s="5" t="s">
        <v>63</v>
      </c>
      <c r="J605" s="5" t="s">
        <v>86</v>
      </c>
      <c r="K605" s="5" t="s">
        <v>27</v>
      </c>
      <c r="L605" s="5" t="s">
        <v>35</v>
      </c>
      <c r="M605" s="5" t="s">
        <v>1839</v>
      </c>
      <c r="N605" s="6">
        <v>21000</v>
      </c>
      <c r="O605" s="6">
        <v>735276.27095999999</v>
      </c>
    </row>
    <row r="606" spans="1:15" x14ac:dyDescent="0.3">
      <c r="A606" s="3" t="str">
        <f>List!$I$7</f>
        <v>2019-20</v>
      </c>
      <c r="B606" s="3" t="s">
        <v>92</v>
      </c>
      <c r="C606" s="3">
        <v>12</v>
      </c>
      <c r="D606" s="3" t="s">
        <v>1817</v>
      </c>
      <c r="E606" s="3" t="s">
        <v>569</v>
      </c>
      <c r="F606" s="3">
        <v>13</v>
      </c>
      <c r="G606" s="3" t="s">
        <v>546</v>
      </c>
      <c r="H606" s="3" t="s">
        <v>1088</v>
      </c>
      <c r="I606" s="3" t="s">
        <v>26</v>
      </c>
      <c r="J606" s="3" t="s">
        <v>72</v>
      </c>
      <c r="K606" s="3" t="s">
        <v>34</v>
      </c>
      <c r="L606" s="3" t="s">
        <v>35</v>
      </c>
      <c r="M606" s="3" t="s">
        <v>1839</v>
      </c>
      <c r="N606" s="4">
        <v>72000</v>
      </c>
      <c r="O606" s="4">
        <v>6631266.4703999991</v>
      </c>
    </row>
    <row r="607" spans="1:15" x14ac:dyDescent="0.3">
      <c r="A607" s="5" t="str">
        <f>List!$I$7</f>
        <v>2019-20</v>
      </c>
      <c r="B607" s="5" t="s">
        <v>125</v>
      </c>
      <c r="C607" s="5">
        <v>7</v>
      </c>
      <c r="D607" s="5" t="s">
        <v>1816</v>
      </c>
      <c r="E607" s="5" t="s">
        <v>84</v>
      </c>
      <c r="F607" s="5">
        <v>32</v>
      </c>
      <c r="G607" s="5" t="s">
        <v>1653</v>
      </c>
      <c r="H607" s="5" t="s">
        <v>1223</v>
      </c>
      <c r="I607" s="5" t="s">
        <v>63</v>
      </c>
      <c r="J607" s="5" t="s">
        <v>1805</v>
      </c>
      <c r="K607" s="5" t="s">
        <v>27</v>
      </c>
      <c r="L607" s="5" t="s">
        <v>35</v>
      </c>
      <c r="M607" s="5" t="s">
        <v>1841</v>
      </c>
      <c r="N607" s="6">
        <v>21000</v>
      </c>
      <c r="O607" s="6">
        <v>520262.26560000004</v>
      </c>
    </row>
    <row r="608" spans="1:15" x14ac:dyDescent="0.3">
      <c r="A608" s="3" t="str">
        <f>List!$I$7</f>
        <v>2019-20</v>
      </c>
      <c r="B608" s="3" t="s">
        <v>76</v>
      </c>
      <c r="C608" s="3">
        <v>4</v>
      </c>
      <c r="D608" s="3" t="s">
        <v>1819</v>
      </c>
      <c r="E608" s="3" t="s">
        <v>77</v>
      </c>
      <c r="F608" s="3">
        <v>77</v>
      </c>
      <c r="G608" s="3" t="s">
        <v>507</v>
      </c>
      <c r="H608" s="3" t="s">
        <v>787</v>
      </c>
      <c r="I608" s="3" t="s">
        <v>40</v>
      </c>
      <c r="J608" s="3" t="s">
        <v>86</v>
      </c>
      <c r="K608" s="3" t="s">
        <v>27</v>
      </c>
      <c r="L608" s="3" t="s">
        <v>28</v>
      </c>
      <c r="M608" s="3" t="s">
        <v>1840</v>
      </c>
      <c r="N608" s="4">
        <v>36000</v>
      </c>
      <c r="O608" s="4">
        <v>175896.4656</v>
      </c>
    </row>
    <row r="609" spans="1:15" x14ac:dyDescent="0.3">
      <c r="A609" s="5" t="str">
        <f>List!$I$7</f>
        <v>2019-20</v>
      </c>
      <c r="B609" s="5" t="s">
        <v>141</v>
      </c>
      <c r="C609" s="5">
        <v>5</v>
      </c>
      <c r="D609" s="5" t="s">
        <v>1819</v>
      </c>
      <c r="E609" s="5" t="s">
        <v>330</v>
      </c>
      <c r="F609" s="5">
        <v>66</v>
      </c>
      <c r="G609" s="5" t="s">
        <v>272</v>
      </c>
      <c r="H609" s="5" t="s">
        <v>510</v>
      </c>
      <c r="I609" s="5" t="s">
        <v>20</v>
      </c>
      <c r="J609" s="5" t="s">
        <v>1805</v>
      </c>
      <c r="K609" s="5" t="s">
        <v>21</v>
      </c>
      <c r="L609" s="5" t="s">
        <v>22</v>
      </c>
      <c r="M609" s="5" t="s">
        <v>1839</v>
      </c>
      <c r="N609" s="6">
        <v>10500</v>
      </c>
      <c r="O609" s="6">
        <v>146856.402</v>
      </c>
    </row>
    <row r="610" spans="1:15" x14ac:dyDescent="0.3">
      <c r="A610" s="3" t="str">
        <f>List!$I$7</f>
        <v>2019-20</v>
      </c>
      <c r="B610" s="3" t="s">
        <v>125</v>
      </c>
      <c r="C610" s="3">
        <v>7</v>
      </c>
      <c r="D610" s="3" t="s">
        <v>1816</v>
      </c>
      <c r="E610" s="3" t="s">
        <v>344</v>
      </c>
      <c r="F610" s="3">
        <v>81</v>
      </c>
      <c r="G610" s="3" t="s">
        <v>1161</v>
      </c>
      <c r="H610" s="3" t="s">
        <v>1292</v>
      </c>
      <c r="I610" s="3" t="s">
        <v>32</v>
      </c>
      <c r="J610" s="3" t="s">
        <v>86</v>
      </c>
      <c r="K610" s="3" t="s">
        <v>48</v>
      </c>
      <c r="L610" s="3" t="s">
        <v>49</v>
      </c>
      <c r="M610" s="3" t="s">
        <v>1839</v>
      </c>
      <c r="N610" s="4">
        <v>13500</v>
      </c>
      <c r="O610" s="4">
        <v>73621.690560000003</v>
      </c>
    </row>
    <row r="611" spans="1:15" x14ac:dyDescent="0.3">
      <c r="A611" s="5" t="str">
        <f>List!$I$7</f>
        <v>2019-20</v>
      </c>
      <c r="B611" s="5" t="s">
        <v>83</v>
      </c>
      <c r="C611" s="5">
        <v>3</v>
      </c>
      <c r="D611" s="5" t="s">
        <v>1818</v>
      </c>
      <c r="E611" s="5" t="s">
        <v>332</v>
      </c>
      <c r="F611" s="5">
        <v>64</v>
      </c>
      <c r="G611" s="5" t="s">
        <v>1154</v>
      </c>
      <c r="H611" s="5" t="s">
        <v>1074</v>
      </c>
      <c r="I611" s="5" t="s">
        <v>59</v>
      </c>
      <c r="J611" s="5" t="s">
        <v>33</v>
      </c>
      <c r="K611" s="5" t="s">
        <v>48</v>
      </c>
      <c r="L611" s="5" t="s">
        <v>49</v>
      </c>
      <c r="M611" s="5" t="s">
        <v>1839</v>
      </c>
      <c r="N611" s="6">
        <v>69000</v>
      </c>
      <c r="O611" s="6">
        <v>29747637.160560001</v>
      </c>
    </row>
    <row r="612" spans="1:15" x14ac:dyDescent="0.3">
      <c r="A612" s="3" t="str">
        <f>List!$I$7</f>
        <v>2019-20</v>
      </c>
      <c r="B612" s="3" t="s">
        <v>101</v>
      </c>
      <c r="C612" s="3">
        <v>9</v>
      </c>
      <c r="D612" s="3" t="s">
        <v>1816</v>
      </c>
      <c r="E612" s="3" t="s">
        <v>61</v>
      </c>
      <c r="F612" s="3">
        <v>70</v>
      </c>
      <c r="G612" s="3" t="s">
        <v>894</v>
      </c>
      <c r="H612" s="3" t="s">
        <v>387</v>
      </c>
      <c r="I612" s="3" t="s">
        <v>40</v>
      </c>
      <c r="J612" s="3" t="s">
        <v>44</v>
      </c>
      <c r="K612" s="3" t="s">
        <v>21</v>
      </c>
      <c r="L612" s="3" t="s">
        <v>22</v>
      </c>
      <c r="M612" s="3" t="s">
        <v>1840</v>
      </c>
      <c r="N612" s="4">
        <v>79500</v>
      </c>
      <c r="O612" s="4">
        <v>11259615.655200001</v>
      </c>
    </row>
    <row r="613" spans="1:15" x14ac:dyDescent="0.3">
      <c r="A613" s="5" t="str">
        <f>List!$I$7</f>
        <v>2019-20</v>
      </c>
      <c r="B613" s="5" t="s">
        <v>36</v>
      </c>
      <c r="C613" s="5">
        <v>8</v>
      </c>
      <c r="D613" s="5" t="s">
        <v>1816</v>
      </c>
      <c r="E613" s="5" t="s">
        <v>96</v>
      </c>
      <c r="F613" s="5">
        <v>63</v>
      </c>
      <c r="G613" s="5" t="s">
        <v>1728</v>
      </c>
      <c r="H613" s="5" t="s">
        <v>412</v>
      </c>
      <c r="I613" s="5" t="s">
        <v>32</v>
      </c>
      <c r="J613" s="5" t="s">
        <v>86</v>
      </c>
      <c r="K613" s="5" t="s">
        <v>21</v>
      </c>
      <c r="L613" s="5" t="s">
        <v>22</v>
      </c>
      <c r="M613" s="5" t="s">
        <v>1841</v>
      </c>
      <c r="N613" s="6">
        <v>63000</v>
      </c>
      <c r="O613" s="6">
        <v>1327744.2023999998</v>
      </c>
    </row>
    <row r="614" spans="1:15" x14ac:dyDescent="0.3">
      <c r="A614" s="3" t="str">
        <f>List!$I$7</f>
        <v>2019-20</v>
      </c>
      <c r="B614" s="3" t="s">
        <v>92</v>
      </c>
      <c r="C614" s="3">
        <v>12</v>
      </c>
      <c r="D614" s="3" t="s">
        <v>1817</v>
      </c>
      <c r="E614" s="3" t="s">
        <v>170</v>
      </c>
      <c r="F614" s="3">
        <v>46</v>
      </c>
      <c r="G614" s="3" t="s">
        <v>1579</v>
      </c>
      <c r="H614" s="3" t="s">
        <v>1181</v>
      </c>
      <c r="I614" s="3" t="s">
        <v>40</v>
      </c>
      <c r="J614" s="3" t="s">
        <v>44</v>
      </c>
      <c r="K614" s="3" t="s">
        <v>27</v>
      </c>
      <c r="L614" s="3" t="s">
        <v>35</v>
      </c>
      <c r="M614" s="3" t="s">
        <v>1841</v>
      </c>
      <c r="N614" s="4">
        <v>78000</v>
      </c>
      <c r="O614" s="4">
        <v>572787.07200000004</v>
      </c>
    </row>
    <row r="615" spans="1:15" x14ac:dyDescent="0.3">
      <c r="A615" s="5" t="str">
        <f>List!$I$7</f>
        <v>2019-20</v>
      </c>
      <c r="B615" s="5" t="s">
        <v>141</v>
      </c>
      <c r="C615" s="5">
        <v>5</v>
      </c>
      <c r="D615" s="5" t="s">
        <v>1819</v>
      </c>
      <c r="E615" s="5" t="s">
        <v>133</v>
      </c>
      <c r="F615" s="5">
        <v>68</v>
      </c>
      <c r="G615" s="5" t="s">
        <v>908</v>
      </c>
      <c r="H615" s="5" t="s">
        <v>446</v>
      </c>
      <c r="I615" s="5" t="s">
        <v>20</v>
      </c>
      <c r="J615" s="5" t="s">
        <v>72</v>
      </c>
      <c r="K615" s="5" t="s">
        <v>34</v>
      </c>
      <c r="L615" s="5" t="s">
        <v>35</v>
      </c>
      <c r="M615" s="5" t="s">
        <v>1840</v>
      </c>
      <c r="N615" s="6">
        <v>40500</v>
      </c>
      <c r="O615" s="6">
        <v>9889678.9727999996</v>
      </c>
    </row>
    <row r="616" spans="1:15" x14ac:dyDescent="0.3">
      <c r="A616" s="3" t="str">
        <f>List!$I$7</f>
        <v>2019-20</v>
      </c>
      <c r="B616" s="3" t="s">
        <v>60</v>
      </c>
      <c r="C616" s="3">
        <v>6</v>
      </c>
      <c r="D616" s="3" t="s">
        <v>1819</v>
      </c>
      <c r="E616" s="3" t="s">
        <v>61</v>
      </c>
      <c r="F616" s="3">
        <v>19</v>
      </c>
      <c r="G616" s="3" t="s">
        <v>898</v>
      </c>
      <c r="H616" s="3" t="s">
        <v>174</v>
      </c>
      <c r="I616" s="3" t="s">
        <v>80</v>
      </c>
      <c r="J616" s="3" t="s">
        <v>44</v>
      </c>
      <c r="K616" s="3" t="s">
        <v>48</v>
      </c>
      <c r="L616" s="3" t="s">
        <v>49</v>
      </c>
      <c r="M616" s="3" t="s">
        <v>1841</v>
      </c>
      <c r="N616" s="4">
        <v>60000</v>
      </c>
      <c r="O616" s="4">
        <v>582700.69439999992</v>
      </c>
    </row>
    <row r="617" spans="1:15" x14ac:dyDescent="0.3">
      <c r="A617" s="5" t="str">
        <f>List!$I$7</f>
        <v>2019-20</v>
      </c>
      <c r="B617" s="5" t="s">
        <v>92</v>
      </c>
      <c r="C617" s="5">
        <v>12</v>
      </c>
      <c r="D617" s="5" t="s">
        <v>1817</v>
      </c>
      <c r="E617" s="5" t="s">
        <v>73</v>
      </c>
      <c r="F617" s="5">
        <v>66</v>
      </c>
      <c r="G617" s="5" t="s">
        <v>1374</v>
      </c>
      <c r="H617" s="5" t="s">
        <v>1201</v>
      </c>
      <c r="I617" s="5" t="s">
        <v>63</v>
      </c>
      <c r="J617" s="5" t="s">
        <v>72</v>
      </c>
      <c r="K617" s="5" t="s">
        <v>21</v>
      </c>
      <c r="L617" s="5" t="s">
        <v>22</v>
      </c>
      <c r="M617" s="5" t="s">
        <v>1839</v>
      </c>
      <c r="N617" s="6">
        <v>87000</v>
      </c>
      <c r="O617" s="6">
        <v>1147458.3119999999</v>
      </c>
    </row>
    <row r="618" spans="1:15" x14ac:dyDescent="0.3">
      <c r="A618" s="3" t="str">
        <f>List!$I$7</f>
        <v>2019-20</v>
      </c>
      <c r="B618" s="3" t="s">
        <v>36</v>
      </c>
      <c r="C618" s="3">
        <v>8</v>
      </c>
      <c r="D618" s="3" t="s">
        <v>1816</v>
      </c>
      <c r="E618" s="3" t="s">
        <v>136</v>
      </c>
      <c r="F618" s="3">
        <v>64</v>
      </c>
      <c r="G618" s="3" t="s">
        <v>230</v>
      </c>
      <c r="H618" s="3" t="s">
        <v>973</v>
      </c>
      <c r="I618" s="3" t="s">
        <v>20</v>
      </c>
      <c r="J618" s="3" t="s">
        <v>1805</v>
      </c>
      <c r="K618" s="3" t="s">
        <v>48</v>
      </c>
      <c r="L618" s="3" t="s">
        <v>49</v>
      </c>
      <c r="M618" s="3" t="s">
        <v>1839</v>
      </c>
      <c r="N618" s="4">
        <v>27000</v>
      </c>
      <c r="O618" s="4">
        <v>95492.532959999997</v>
      </c>
    </row>
    <row r="619" spans="1:15" x14ac:dyDescent="0.3">
      <c r="A619" s="5" t="str">
        <f>List!$I$7</f>
        <v>2019-20</v>
      </c>
      <c r="B619" s="5" t="s">
        <v>60</v>
      </c>
      <c r="C619" s="5">
        <v>6</v>
      </c>
      <c r="D619" s="5" t="s">
        <v>1819</v>
      </c>
      <c r="E619" s="5" t="s">
        <v>543</v>
      </c>
      <c r="F619" s="5">
        <v>27</v>
      </c>
      <c r="G619" s="5" t="s">
        <v>1059</v>
      </c>
      <c r="H619" s="5" t="s">
        <v>500</v>
      </c>
      <c r="I619" s="5" t="s">
        <v>20</v>
      </c>
      <c r="J619" s="5" t="s">
        <v>72</v>
      </c>
      <c r="K619" s="5" t="s">
        <v>48</v>
      </c>
      <c r="L619" s="5" t="s">
        <v>55</v>
      </c>
      <c r="M619" s="5" t="s">
        <v>1839</v>
      </c>
      <c r="N619" s="6">
        <v>78000</v>
      </c>
      <c r="O619" s="6">
        <v>8120764.080000001</v>
      </c>
    </row>
    <row r="620" spans="1:15" x14ac:dyDescent="0.3">
      <c r="A620" s="3" t="str">
        <f>List!$I$7</f>
        <v>2019-20</v>
      </c>
      <c r="B620" s="3" t="s">
        <v>50</v>
      </c>
      <c r="C620" s="3">
        <v>11</v>
      </c>
      <c r="D620" s="3" t="s">
        <v>1817</v>
      </c>
      <c r="E620" s="3" t="s">
        <v>260</v>
      </c>
      <c r="F620" s="3">
        <v>39</v>
      </c>
      <c r="G620" s="3" t="s">
        <v>837</v>
      </c>
      <c r="H620" s="3" t="s">
        <v>712</v>
      </c>
      <c r="I620" s="3" t="s">
        <v>26</v>
      </c>
      <c r="J620" s="3" t="s">
        <v>33</v>
      </c>
      <c r="K620" s="3" t="s">
        <v>48</v>
      </c>
      <c r="L620" s="3" t="s">
        <v>55</v>
      </c>
      <c r="M620" s="3" t="s">
        <v>1839</v>
      </c>
      <c r="N620" s="4">
        <v>78000</v>
      </c>
      <c r="O620" s="4">
        <v>10257599.008800002</v>
      </c>
    </row>
    <row r="621" spans="1:15" x14ac:dyDescent="0.3">
      <c r="A621" s="5" t="str">
        <f>List!$I$7</f>
        <v>2019-20</v>
      </c>
      <c r="B621" s="5" t="s">
        <v>125</v>
      </c>
      <c r="C621" s="5">
        <v>7</v>
      </c>
      <c r="D621" s="5" t="s">
        <v>1816</v>
      </c>
      <c r="E621" s="5" t="s">
        <v>214</v>
      </c>
      <c r="F621" s="5">
        <v>11</v>
      </c>
      <c r="G621" s="5" t="s">
        <v>1758</v>
      </c>
      <c r="H621" s="5" t="s">
        <v>1063</v>
      </c>
      <c r="I621" s="5" t="s">
        <v>80</v>
      </c>
      <c r="J621" s="5" t="s">
        <v>72</v>
      </c>
      <c r="K621" s="5" t="s">
        <v>21</v>
      </c>
      <c r="L621" s="5" t="s">
        <v>22</v>
      </c>
      <c r="M621" s="5" t="s">
        <v>1839</v>
      </c>
      <c r="N621" s="6">
        <v>52500</v>
      </c>
      <c r="O621" s="6">
        <v>529567.96199999994</v>
      </c>
    </row>
    <row r="622" spans="1:15" x14ac:dyDescent="0.3">
      <c r="A622" s="3" t="str">
        <f>List!$I$7</f>
        <v>2019-20</v>
      </c>
      <c r="B622" s="3" t="s">
        <v>92</v>
      </c>
      <c r="C622" s="3">
        <v>12</v>
      </c>
      <c r="D622" s="3" t="s">
        <v>1817</v>
      </c>
      <c r="E622" s="3" t="s">
        <v>238</v>
      </c>
      <c r="F622" s="3">
        <v>18</v>
      </c>
      <c r="G622" s="3" t="s">
        <v>799</v>
      </c>
      <c r="H622" s="3" t="s">
        <v>1322</v>
      </c>
      <c r="I622" s="3" t="s">
        <v>59</v>
      </c>
      <c r="J622" s="3" t="s">
        <v>1806</v>
      </c>
      <c r="K622" s="3" t="s">
        <v>27</v>
      </c>
      <c r="L622" s="3" t="s">
        <v>35</v>
      </c>
      <c r="M622" s="3" t="s">
        <v>1840</v>
      </c>
      <c r="N622" s="4">
        <v>46500</v>
      </c>
      <c r="O622" s="4">
        <v>7406149.0397399999</v>
      </c>
    </row>
    <row r="623" spans="1:15" x14ac:dyDescent="0.3">
      <c r="A623" s="5" t="str">
        <f>List!$I$7</f>
        <v>2019-20</v>
      </c>
      <c r="B623" s="5" t="s">
        <v>16</v>
      </c>
      <c r="C623" s="5">
        <v>10</v>
      </c>
      <c r="D623" s="5" t="s">
        <v>1817</v>
      </c>
      <c r="E623" s="5" t="s">
        <v>543</v>
      </c>
      <c r="F623" s="5">
        <v>19</v>
      </c>
      <c r="G623" s="5" t="s">
        <v>1280</v>
      </c>
      <c r="H623" s="5" t="s">
        <v>179</v>
      </c>
      <c r="I623" s="5" t="s">
        <v>32</v>
      </c>
      <c r="J623" s="5" t="s">
        <v>33</v>
      </c>
      <c r="K623" s="5" t="s">
        <v>48</v>
      </c>
      <c r="L623" s="5" t="s">
        <v>49</v>
      </c>
      <c r="M623" s="5" t="s">
        <v>1840</v>
      </c>
      <c r="N623" s="6">
        <v>39000</v>
      </c>
      <c r="O623" s="6">
        <v>12153963.856320001</v>
      </c>
    </row>
    <row r="624" spans="1:15" x14ac:dyDescent="0.3">
      <c r="A624" s="3" t="str">
        <f>List!$I$7</f>
        <v>2019-20</v>
      </c>
      <c r="B624" s="3" t="s">
        <v>92</v>
      </c>
      <c r="C624" s="3">
        <v>12</v>
      </c>
      <c r="D624" s="3" t="s">
        <v>1817</v>
      </c>
      <c r="E624" s="3" t="s">
        <v>77</v>
      </c>
      <c r="F624" s="3">
        <v>28</v>
      </c>
      <c r="G624" s="3" t="s">
        <v>351</v>
      </c>
      <c r="H624" s="3" t="s">
        <v>973</v>
      </c>
      <c r="I624" s="3" t="s">
        <v>20</v>
      </c>
      <c r="J624" s="3" t="s">
        <v>1805</v>
      </c>
      <c r="K624" s="3" t="s">
        <v>48</v>
      </c>
      <c r="L624" s="3" t="s">
        <v>49</v>
      </c>
      <c r="M624" s="3" t="s">
        <v>1839</v>
      </c>
      <c r="N624" s="4">
        <v>45000</v>
      </c>
      <c r="O624" s="4">
        <v>761421.27600000007</v>
      </c>
    </row>
    <row r="625" spans="1:15" x14ac:dyDescent="0.3">
      <c r="A625" s="5" t="str">
        <f>List!$I$7</f>
        <v>2019-20</v>
      </c>
      <c r="B625" s="5" t="s">
        <v>60</v>
      </c>
      <c r="C625" s="5">
        <v>6</v>
      </c>
      <c r="D625" s="5" t="s">
        <v>1819</v>
      </c>
      <c r="E625" s="5" t="s">
        <v>96</v>
      </c>
      <c r="F625" s="5">
        <v>53</v>
      </c>
      <c r="G625" s="5" t="s">
        <v>1281</v>
      </c>
      <c r="H625" s="5" t="s">
        <v>1201</v>
      </c>
      <c r="I625" s="5" t="s">
        <v>63</v>
      </c>
      <c r="J625" s="5" t="s">
        <v>1806</v>
      </c>
      <c r="K625" s="5" t="s">
        <v>21</v>
      </c>
      <c r="L625" s="5" t="s">
        <v>22</v>
      </c>
      <c r="M625" s="5" t="s">
        <v>1841</v>
      </c>
      <c r="N625" s="6">
        <v>48000</v>
      </c>
      <c r="O625" s="6">
        <v>1611796.5388800001</v>
      </c>
    </row>
    <row r="626" spans="1:15" x14ac:dyDescent="0.3">
      <c r="A626" s="3" t="str">
        <f>List!$I$7</f>
        <v>2019-20</v>
      </c>
      <c r="B626" s="3" t="s">
        <v>83</v>
      </c>
      <c r="C626" s="3">
        <v>3</v>
      </c>
      <c r="D626" s="3" t="s">
        <v>1818</v>
      </c>
      <c r="E626" s="3" t="s">
        <v>332</v>
      </c>
      <c r="F626" s="3">
        <v>18</v>
      </c>
      <c r="G626" s="3" t="s">
        <v>753</v>
      </c>
      <c r="H626" s="3" t="s">
        <v>172</v>
      </c>
      <c r="I626" s="3" t="s">
        <v>59</v>
      </c>
      <c r="J626" s="3" t="s">
        <v>33</v>
      </c>
      <c r="K626" s="3" t="s">
        <v>34</v>
      </c>
      <c r="L626" s="3" t="s">
        <v>35</v>
      </c>
      <c r="M626" s="3" t="s">
        <v>1840</v>
      </c>
      <c r="N626" s="4">
        <v>70500</v>
      </c>
      <c r="O626" s="4">
        <v>340145.46720000001</v>
      </c>
    </row>
    <row r="627" spans="1:15" x14ac:dyDescent="0.3">
      <c r="A627" s="5" t="str">
        <f>List!$I$7</f>
        <v>2019-20</v>
      </c>
      <c r="B627" s="5" t="s">
        <v>16</v>
      </c>
      <c r="C627" s="5">
        <v>10</v>
      </c>
      <c r="D627" s="5" t="s">
        <v>1817</v>
      </c>
      <c r="E627" s="5" t="s">
        <v>421</v>
      </c>
      <c r="F627" s="5">
        <v>75</v>
      </c>
      <c r="G627" s="5" t="s">
        <v>1283</v>
      </c>
      <c r="H627" s="5" t="s">
        <v>585</v>
      </c>
      <c r="I627" s="5" t="s">
        <v>32</v>
      </c>
      <c r="J627" s="5" t="s">
        <v>72</v>
      </c>
      <c r="K627" s="5" t="s">
        <v>21</v>
      </c>
      <c r="L627" s="5" t="s">
        <v>22</v>
      </c>
      <c r="M627" s="5" t="s">
        <v>1840</v>
      </c>
      <c r="N627" s="6">
        <v>21000</v>
      </c>
      <c r="O627" s="6">
        <v>1268819.3979999998</v>
      </c>
    </row>
    <row r="628" spans="1:15" x14ac:dyDescent="0.3">
      <c r="A628" s="3" t="str">
        <f>List!$I$7</f>
        <v>2019-20</v>
      </c>
      <c r="B628" s="3" t="s">
        <v>92</v>
      </c>
      <c r="C628" s="3">
        <v>12</v>
      </c>
      <c r="D628" s="3" t="s">
        <v>1817</v>
      </c>
      <c r="E628" s="3" t="s">
        <v>359</v>
      </c>
      <c r="F628" s="3">
        <v>76</v>
      </c>
      <c r="G628" s="3" t="s">
        <v>1450</v>
      </c>
      <c r="H628" s="3" t="s">
        <v>1485</v>
      </c>
      <c r="I628" s="3" t="s">
        <v>20</v>
      </c>
      <c r="J628" s="3" t="s">
        <v>86</v>
      </c>
      <c r="K628" s="3" t="s">
        <v>48</v>
      </c>
      <c r="L628" s="3" t="s">
        <v>49</v>
      </c>
      <c r="M628" s="3" t="s">
        <v>1841</v>
      </c>
      <c r="N628" s="4">
        <v>33000</v>
      </c>
      <c r="O628" s="4">
        <v>197230.35816</v>
      </c>
    </row>
    <row r="629" spans="1:15" x14ac:dyDescent="0.3">
      <c r="A629" s="5" t="str">
        <f>List!$I$7</f>
        <v>2019-20</v>
      </c>
      <c r="B629" s="5" t="s">
        <v>16</v>
      </c>
      <c r="C629" s="5">
        <v>10</v>
      </c>
      <c r="D629" s="5" t="s">
        <v>1817</v>
      </c>
      <c r="E629" s="5" t="s">
        <v>61</v>
      </c>
      <c r="F629" s="5">
        <v>78</v>
      </c>
      <c r="G629" s="5" t="s">
        <v>486</v>
      </c>
      <c r="H629" s="5" t="s">
        <v>634</v>
      </c>
      <c r="I629" s="5" t="s">
        <v>20</v>
      </c>
      <c r="J629" s="5" t="s">
        <v>44</v>
      </c>
      <c r="K629" s="5" t="s">
        <v>27</v>
      </c>
      <c r="L629" s="5" t="s">
        <v>28</v>
      </c>
      <c r="M629" s="5" t="s">
        <v>1840</v>
      </c>
      <c r="N629" s="6">
        <v>21000</v>
      </c>
      <c r="O629" s="6">
        <v>291490.93511999992</v>
      </c>
    </row>
    <row r="630" spans="1:15" x14ac:dyDescent="0.3">
      <c r="A630" s="3" t="str">
        <f>List!$I$7</f>
        <v>2019-20</v>
      </c>
      <c r="B630" s="3" t="s">
        <v>141</v>
      </c>
      <c r="C630" s="3">
        <v>5</v>
      </c>
      <c r="D630" s="3" t="s">
        <v>1819</v>
      </c>
      <c r="E630" s="3" t="s">
        <v>104</v>
      </c>
      <c r="F630" s="3">
        <v>39</v>
      </c>
      <c r="G630" s="3" t="s">
        <v>1152</v>
      </c>
      <c r="H630" s="3" t="s">
        <v>373</v>
      </c>
      <c r="I630" s="3" t="s">
        <v>20</v>
      </c>
      <c r="J630" s="3" t="s">
        <v>44</v>
      </c>
      <c r="K630" s="3" t="s">
        <v>48</v>
      </c>
      <c r="L630" s="3" t="s">
        <v>55</v>
      </c>
      <c r="M630" s="3" t="s">
        <v>1841</v>
      </c>
      <c r="N630" s="4">
        <v>54000</v>
      </c>
      <c r="O630" s="4">
        <v>267080.81400000001</v>
      </c>
    </row>
    <row r="631" spans="1:15" x14ac:dyDescent="0.3">
      <c r="A631" s="5" t="str">
        <f>List!$I$7</f>
        <v>2019-20</v>
      </c>
      <c r="B631" s="5" t="s">
        <v>36</v>
      </c>
      <c r="C631" s="5">
        <v>8</v>
      </c>
      <c r="D631" s="5" t="s">
        <v>1816</v>
      </c>
      <c r="E631" s="5" t="s">
        <v>61</v>
      </c>
      <c r="F631" s="5">
        <v>22</v>
      </c>
      <c r="G631" s="5" t="s">
        <v>1161</v>
      </c>
      <c r="H631" s="5" t="s">
        <v>716</v>
      </c>
      <c r="I631" s="5" t="s">
        <v>26</v>
      </c>
      <c r="J631" s="5" t="s">
        <v>33</v>
      </c>
      <c r="K631" s="5" t="s">
        <v>48</v>
      </c>
      <c r="L631" s="5" t="s">
        <v>55</v>
      </c>
      <c r="M631" s="5" t="s">
        <v>1840</v>
      </c>
      <c r="N631" s="6">
        <v>58500</v>
      </c>
      <c r="O631" s="6">
        <v>354474.80639999994</v>
      </c>
    </row>
    <row r="632" spans="1:15" x14ac:dyDescent="0.3">
      <c r="A632" s="3" t="str">
        <f>List!$I$7</f>
        <v>2019-20</v>
      </c>
      <c r="B632" s="3" t="s">
        <v>16</v>
      </c>
      <c r="C632" s="3">
        <v>10</v>
      </c>
      <c r="D632" s="3" t="s">
        <v>1817</v>
      </c>
      <c r="E632" s="3" t="s">
        <v>142</v>
      </c>
      <c r="F632" s="3">
        <v>78</v>
      </c>
      <c r="G632" s="3" t="s">
        <v>1680</v>
      </c>
      <c r="H632" s="3" t="s">
        <v>542</v>
      </c>
      <c r="I632" s="3" t="s">
        <v>40</v>
      </c>
      <c r="J632" s="3" t="s">
        <v>1806</v>
      </c>
      <c r="K632" s="3" t="s">
        <v>27</v>
      </c>
      <c r="L632" s="3" t="s">
        <v>28</v>
      </c>
      <c r="M632" s="3" t="s">
        <v>1840</v>
      </c>
      <c r="N632" s="4">
        <v>54000</v>
      </c>
      <c r="O632" s="4">
        <v>2974318.6175999995</v>
      </c>
    </row>
    <row r="633" spans="1:15" x14ac:dyDescent="0.3">
      <c r="A633" s="5" t="str">
        <f>List!$I$7</f>
        <v>2019-20</v>
      </c>
      <c r="B633" s="5" t="s">
        <v>45</v>
      </c>
      <c r="C633" s="5">
        <v>2</v>
      </c>
      <c r="D633" s="5" t="s">
        <v>1818</v>
      </c>
      <c r="E633" s="5" t="s">
        <v>295</v>
      </c>
      <c r="F633" s="5">
        <v>81</v>
      </c>
      <c r="G633" s="5" t="s">
        <v>1786</v>
      </c>
      <c r="H633" s="5" t="s">
        <v>369</v>
      </c>
      <c r="I633" s="5" t="s">
        <v>80</v>
      </c>
      <c r="J633" s="5" t="s">
        <v>1806</v>
      </c>
      <c r="K633" s="5" t="s">
        <v>48</v>
      </c>
      <c r="L633" s="5" t="s">
        <v>49</v>
      </c>
      <c r="M633" s="5" t="s">
        <v>1840</v>
      </c>
      <c r="N633" s="6">
        <v>48000</v>
      </c>
      <c r="O633" s="6">
        <v>381239.65440000006</v>
      </c>
    </row>
    <row r="634" spans="1:15" x14ac:dyDescent="0.3">
      <c r="A634" s="3" t="str">
        <f>List!$I$7</f>
        <v>2019-20</v>
      </c>
      <c r="B634" s="3" t="s">
        <v>141</v>
      </c>
      <c r="C634" s="3">
        <v>5</v>
      </c>
      <c r="D634" s="3" t="s">
        <v>1819</v>
      </c>
      <c r="E634" s="3" t="s">
        <v>133</v>
      </c>
      <c r="F634" s="3">
        <v>66</v>
      </c>
      <c r="G634" s="3" t="s">
        <v>536</v>
      </c>
      <c r="H634" s="3" t="s">
        <v>833</v>
      </c>
      <c r="I634" s="3" t="s">
        <v>32</v>
      </c>
      <c r="J634" s="3" t="s">
        <v>86</v>
      </c>
      <c r="K634" s="3" t="s">
        <v>21</v>
      </c>
      <c r="L634" s="3" t="s">
        <v>22</v>
      </c>
      <c r="M634" s="3" t="s">
        <v>1840</v>
      </c>
      <c r="N634" s="4">
        <v>60000</v>
      </c>
      <c r="O634" s="4">
        <v>3532938.4640000002</v>
      </c>
    </row>
    <row r="635" spans="1:15" x14ac:dyDescent="0.3">
      <c r="A635" s="5" t="str">
        <f>List!$I$7</f>
        <v>2019-20</v>
      </c>
      <c r="B635" s="5" t="s">
        <v>141</v>
      </c>
      <c r="C635" s="5">
        <v>5</v>
      </c>
      <c r="D635" s="5" t="s">
        <v>1819</v>
      </c>
      <c r="E635" s="5" t="s">
        <v>463</v>
      </c>
      <c r="F635" s="5">
        <v>72</v>
      </c>
      <c r="G635" s="5" t="s">
        <v>1133</v>
      </c>
      <c r="H635" s="5" t="s">
        <v>1559</v>
      </c>
      <c r="I635" s="5" t="s">
        <v>20</v>
      </c>
      <c r="J635" s="5" t="s">
        <v>44</v>
      </c>
      <c r="K635" s="5" t="s">
        <v>34</v>
      </c>
      <c r="L635" s="5" t="s">
        <v>35</v>
      </c>
      <c r="M635" s="5" t="s">
        <v>1840</v>
      </c>
      <c r="N635" s="6">
        <v>42000</v>
      </c>
      <c r="O635" s="6">
        <v>1892883.4757999999</v>
      </c>
    </row>
    <row r="636" spans="1:15" x14ac:dyDescent="0.3">
      <c r="A636" s="3" t="str">
        <f>List!$I$7</f>
        <v>2019-20</v>
      </c>
      <c r="B636" s="3" t="s">
        <v>76</v>
      </c>
      <c r="C636" s="3">
        <v>4</v>
      </c>
      <c r="D636" s="3" t="s">
        <v>1819</v>
      </c>
      <c r="E636" s="3" t="s">
        <v>145</v>
      </c>
      <c r="F636" s="3">
        <v>22</v>
      </c>
      <c r="G636" s="3" t="s">
        <v>1286</v>
      </c>
      <c r="H636" s="3" t="s">
        <v>103</v>
      </c>
      <c r="I636" s="3" t="s">
        <v>20</v>
      </c>
      <c r="J636" s="3" t="s">
        <v>86</v>
      </c>
      <c r="K636" s="3" t="s">
        <v>48</v>
      </c>
      <c r="L636" s="3" t="s">
        <v>55</v>
      </c>
      <c r="M636" s="3" t="s">
        <v>1841</v>
      </c>
      <c r="N636" s="4">
        <v>37500</v>
      </c>
      <c r="O636" s="4">
        <v>339499.16000000003</v>
      </c>
    </row>
    <row r="637" spans="1:15" x14ac:dyDescent="0.3">
      <c r="A637" s="5" t="str">
        <f>List!$I$7</f>
        <v>2019-20</v>
      </c>
      <c r="B637" s="5" t="s">
        <v>50</v>
      </c>
      <c r="C637" s="5">
        <v>11</v>
      </c>
      <c r="D637" s="5" t="s">
        <v>1817</v>
      </c>
      <c r="E637" s="5" t="s">
        <v>136</v>
      </c>
      <c r="F637" s="5">
        <v>31</v>
      </c>
      <c r="G637" s="5" t="s">
        <v>1197</v>
      </c>
      <c r="H637" s="5" t="s">
        <v>1486</v>
      </c>
      <c r="I637" s="5" t="s">
        <v>40</v>
      </c>
      <c r="J637" s="5" t="s">
        <v>33</v>
      </c>
      <c r="K637" s="5" t="s">
        <v>34</v>
      </c>
      <c r="L637" s="5" t="s">
        <v>35</v>
      </c>
      <c r="M637" s="5" t="s">
        <v>1841</v>
      </c>
      <c r="N637" s="6">
        <v>31500</v>
      </c>
      <c r="O637" s="6">
        <v>477583.44479999988</v>
      </c>
    </row>
    <row r="638" spans="1:15" x14ac:dyDescent="0.3">
      <c r="A638" s="3" t="str">
        <f>List!$I$7</f>
        <v>2019-20</v>
      </c>
      <c r="B638" s="3" t="s">
        <v>36</v>
      </c>
      <c r="C638" s="3">
        <v>8</v>
      </c>
      <c r="D638" s="3" t="s">
        <v>1816</v>
      </c>
      <c r="E638" s="3" t="s">
        <v>126</v>
      </c>
      <c r="F638" s="3">
        <v>78</v>
      </c>
      <c r="G638" s="3" t="s">
        <v>737</v>
      </c>
      <c r="H638" s="3" t="s">
        <v>1162</v>
      </c>
      <c r="I638" s="3" t="s">
        <v>32</v>
      </c>
      <c r="J638" s="3" t="s">
        <v>1805</v>
      </c>
      <c r="K638" s="3" t="s">
        <v>27</v>
      </c>
      <c r="L638" s="3" t="s">
        <v>28</v>
      </c>
      <c r="M638" s="3" t="s">
        <v>1841</v>
      </c>
      <c r="N638" s="4">
        <v>34500</v>
      </c>
      <c r="O638" s="4">
        <v>921281.57748000009</v>
      </c>
    </row>
    <row r="639" spans="1:15" x14ac:dyDescent="0.3">
      <c r="A639" s="5" t="str">
        <f>List!$I$7</f>
        <v>2019-20</v>
      </c>
      <c r="B639" s="5" t="s">
        <v>141</v>
      </c>
      <c r="C639" s="5">
        <v>5</v>
      </c>
      <c r="D639" s="5" t="s">
        <v>1819</v>
      </c>
      <c r="E639" s="5" t="s">
        <v>180</v>
      </c>
      <c r="F639" s="5">
        <v>9</v>
      </c>
      <c r="G639" s="5" t="s">
        <v>1289</v>
      </c>
      <c r="H639" s="5" t="s">
        <v>1230</v>
      </c>
      <c r="I639" s="5" t="s">
        <v>59</v>
      </c>
      <c r="J639" s="5" t="s">
        <v>1805</v>
      </c>
      <c r="K639" s="5" t="s">
        <v>27</v>
      </c>
      <c r="L639" s="5" t="s">
        <v>35</v>
      </c>
      <c r="M639" s="5" t="s">
        <v>1840</v>
      </c>
      <c r="N639" s="6">
        <v>30000</v>
      </c>
      <c r="O639" s="6">
        <v>649711.85400000017</v>
      </c>
    </row>
    <row r="640" spans="1:15" x14ac:dyDescent="0.3">
      <c r="A640" s="3" t="str">
        <f>List!$I$7</f>
        <v>2019-20</v>
      </c>
      <c r="B640" s="3" t="s">
        <v>116</v>
      </c>
      <c r="C640" s="3">
        <v>1</v>
      </c>
      <c r="D640" s="3" t="s">
        <v>1818</v>
      </c>
      <c r="E640" s="3" t="s">
        <v>163</v>
      </c>
      <c r="F640" s="3">
        <v>77</v>
      </c>
      <c r="G640" s="3" t="s">
        <v>898</v>
      </c>
      <c r="H640" s="3" t="s">
        <v>462</v>
      </c>
      <c r="I640" s="3" t="s">
        <v>63</v>
      </c>
      <c r="J640" s="3" t="s">
        <v>1805</v>
      </c>
      <c r="K640" s="3" t="s">
        <v>27</v>
      </c>
      <c r="L640" s="3" t="s">
        <v>28</v>
      </c>
      <c r="M640" s="3" t="s">
        <v>1840</v>
      </c>
      <c r="N640" s="4">
        <v>9000</v>
      </c>
      <c r="O640" s="4">
        <v>97116.782399999996</v>
      </c>
    </row>
    <row r="641" spans="1:15" x14ac:dyDescent="0.3">
      <c r="A641" s="5" t="str">
        <f>List!$I$7</f>
        <v>2019-20</v>
      </c>
      <c r="B641" s="5" t="s">
        <v>116</v>
      </c>
      <c r="C641" s="5">
        <v>1</v>
      </c>
      <c r="D641" s="5" t="s">
        <v>1818</v>
      </c>
      <c r="E641" s="5" t="s">
        <v>209</v>
      </c>
      <c r="F641" s="5">
        <v>26</v>
      </c>
      <c r="G641" s="5" t="s">
        <v>1208</v>
      </c>
      <c r="H641" s="5" t="s">
        <v>845</v>
      </c>
      <c r="I641" s="5" t="s">
        <v>26</v>
      </c>
      <c r="J641" s="5" t="s">
        <v>1805</v>
      </c>
      <c r="K641" s="5" t="s">
        <v>27</v>
      </c>
      <c r="L641" s="5" t="s">
        <v>28</v>
      </c>
      <c r="M641" s="5" t="s">
        <v>1840</v>
      </c>
      <c r="N641" s="6">
        <v>85500</v>
      </c>
      <c r="O641" s="6">
        <v>3369695.3294400005</v>
      </c>
    </row>
    <row r="642" spans="1:15" x14ac:dyDescent="0.3">
      <c r="A642" s="3" t="str">
        <f>List!$I$7</f>
        <v>2019-20</v>
      </c>
      <c r="B642" s="3" t="s">
        <v>60</v>
      </c>
      <c r="C642" s="3">
        <v>6</v>
      </c>
      <c r="D642" s="3" t="s">
        <v>1819</v>
      </c>
      <c r="E642" s="3" t="s">
        <v>126</v>
      </c>
      <c r="F642" s="3">
        <v>7</v>
      </c>
      <c r="G642" s="3" t="s">
        <v>880</v>
      </c>
      <c r="H642" s="3" t="s">
        <v>921</v>
      </c>
      <c r="I642" s="3" t="s">
        <v>26</v>
      </c>
      <c r="J642" s="3" t="s">
        <v>86</v>
      </c>
      <c r="K642" s="3" t="s">
        <v>34</v>
      </c>
      <c r="L642" s="3" t="s">
        <v>35</v>
      </c>
      <c r="M642" s="3" t="s">
        <v>1840</v>
      </c>
      <c r="N642" s="4">
        <v>34500</v>
      </c>
      <c r="O642" s="4">
        <v>176676.97500000001</v>
      </c>
    </row>
    <row r="643" spans="1:15" x14ac:dyDescent="0.3">
      <c r="A643" s="5" t="str">
        <f>List!$I$7</f>
        <v>2019-20</v>
      </c>
      <c r="B643" s="5" t="s">
        <v>83</v>
      </c>
      <c r="C643" s="5">
        <v>3</v>
      </c>
      <c r="D643" s="5" t="s">
        <v>1818</v>
      </c>
      <c r="E643" s="5" t="s">
        <v>195</v>
      </c>
      <c r="F643" s="5">
        <v>35</v>
      </c>
      <c r="G643" s="5" t="s">
        <v>775</v>
      </c>
      <c r="H643" s="5" t="s">
        <v>358</v>
      </c>
      <c r="I643" s="5" t="s">
        <v>26</v>
      </c>
      <c r="J643" s="5" t="s">
        <v>86</v>
      </c>
      <c r="K643" s="5" t="s">
        <v>27</v>
      </c>
      <c r="L643" s="5" t="s">
        <v>35</v>
      </c>
      <c r="M643" s="5" t="s">
        <v>1840</v>
      </c>
      <c r="N643" s="6">
        <v>79500</v>
      </c>
      <c r="O643" s="6">
        <v>2851105.6252799998</v>
      </c>
    </row>
    <row r="644" spans="1:15" x14ac:dyDescent="0.3">
      <c r="A644" s="3" t="str">
        <f>List!$I$7</f>
        <v>2019-20</v>
      </c>
      <c r="B644" s="3" t="s">
        <v>101</v>
      </c>
      <c r="C644" s="3">
        <v>9</v>
      </c>
      <c r="D644" s="3" t="s">
        <v>1816</v>
      </c>
      <c r="E644" s="3" t="s">
        <v>41</v>
      </c>
      <c r="F644" s="3">
        <v>64</v>
      </c>
      <c r="G644" s="3" t="s">
        <v>1006</v>
      </c>
      <c r="H644" s="3" t="s">
        <v>1566</v>
      </c>
      <c r="I644" s="3" t="s">
        <v>20</v>
      </c>
      <c r="J644" s="3" t="s">
        <v>86</v>
      </c>
      <c r="K644" s="3" t="s">
        <v>48</v>
      </c>
      <c r="L644" s="3" t="s">
        <v>49</v>
      </c>
      <c r="M644" s="3" t="s">
        <v>1840</v>
      </c>
      <c r="N644" s="4">
        <v>81000</v>
      </c>
      <c r="O644" s="4">
        <v>434228.25599999999</v>
      </c>
    </row>
    <row r="645" spans="1:15" x14ac:dyDescent="0.3">
      <c r="A645" s="5" t="str">
        <f>List!$I$7</f>
        <v>2019-20</v>
      </c>
      <c r="B645" s="5" t="s">
        <v>36</v>
      </c>
      <c r="C645" s="5">
        <v>8</v>
      </c>
      <c r="D645" s="5" t="s">
        <v>1816</v>
      </c>
      <c r="E645" s="5" t="s">
        <v>330</v>
      </c>
      <c r="F645" s="5">
        <v>51</v>
      </c>
      <c r="G645" s="5" t="s">
        <v>1293</v>
      </c>
      <c r="H645" s="5" t="s">
        <v>773</v>
      </c>
      <c r="I645" s="5" t="s">
        <v>32</v>
      </c>
      <c r="J645" s="5" t="s">
        <v>72</v>
      </c>
      <c r="K645" s="5" t="s">
        <v>21</v>
      </c>
      <c r="L645" s="5" t="s">
        <v>22</v>
      </c>
      <c r="M645" s="5" t="s">
        <v>1841</v>
      </c>
      <c r="N645" s="6">
        <v>70500</v>
      </c>
      <c r="O645" s="6">
        <v>1565191.40175</v>
      </c>
    </row>
    <row r="646" spans="1:15" x14ac:dyDescent="0.3">
      <c r="A646" s="3" t="str">
        <f>List!$I$7</f>
        <v>2019-20</v>
      </c>
      <c r="B646" s="3" t="s">
        <v>141</v>
      </c>
      <c r="C646" s="3">
        <v>5</v>
      </c>
      <c r="D646" s="3" t="s">
        <v>1819</v>
      </c>
      <c r="E646" s="3" t="s">
        <v>126</v>
      </c>
      <c r="F646" s="3">
        <v>13</v>
      </c>
      <c r="G646" s="3" t="s">
        <v>742</v>
      </c>
      <c r="H646" s="3" t="s">
        <v>341</v>
      </c>
      <c r="I646" s="3" t="s">
        <v>80</v>
      </c>
      <c r="J646" s="3" t="s">
        <v>1805</v>
      </c>
      <c r="K646" s="3" t="s">
        <v>34</v>
      </c>
      <c r="L646" s="3" t="s">
        <v>35</v>
      </c>
      <c r="M646" s="3" t="s">
        <v>1840</v>
      </c>
      <c r="N646" s="4">
        <v>57000</v>
      </c>
      <c r="O646" s="4">
        <v>1192154.4003600001</v>
      </c>
    </row>
    <row r="647" spans="1:15" x14ac:dyDescent="0.3">
      <c r="A647" s="5" t="str">
        <f>List!$I$7</f>
        <v>2019-20</v>
      </c>
      <c r="B647" s="5" t="s">
        <v>16</v>
      </c>
      <c r="C647" s="5">
        <v>10</v>
      </c>
      <c r="D647" s="5" t="s">
        <v>1817</v>
      </c>
      <c r="E647" s="5" t="s">
        <v>119</v>
      </c>
      <c r="F647" s="5">
        <v>17</v>
      </c>
      <c r="G647" s="5" t="s">
        <v>292</v>
      </c>
      <c r="H647" s="5" t="s">
        <v>654</v>
      </c>
      <c r="I647" s="5" t="s">
        <v>63</v>
      </c>
      <c r="J647" s="5" t="s">
        <v>86</v>
      </c>
      <c r="K647" s="5" t="s">
        <v>27</v>
      </c>
      <c r="L647" s="5" t="s">
        <v>28</v>
      </c>
      <c r="M647" s="5" t="s">
        <v>1840</v>
      </c>
      <c r="N647" s="6">
        <v>75000</v>
      </c>
      <c r="O647" s="6">
        <v>23108837.400000002</v>
      </c>
    </row>
    <row r="648" spans="1:15" x14ac:dyDescent="0.3">
      <c r="A648" s="3" t="str">
        <f>List!$I$7</f>
        <v>2019-20</v>
      </c>
      <c r="B648" s="3" t="s">
        <v>76</v>
      </c>
      <c r="C648" s="3">
        <v>4</v>
      </c>
      <c r="D648" s="3" t="s">
        <v>1819</v>
      </c>
      <c r="E648" s="3" t="s">
        <v>260</v>
      </c>
      <c r="F648" s="3">
        <v>67</v>
      </c>
      <c r="G648" s="3" t="s">
        <v>1166</v>
      </c>
      <c r="H648" s="3" t="s">
        <v>1311</v>
      </c>
      <c r="I648" s="3" t="s">
        <v>32</v>
      </c>
      <c r="J648" s="3" t="s">
        <v>86</v>
      </c>
      <c r="K648" s="3" t="s">
        <v>27</v>
      </c>
      <c r="L648" s="3" t="s">
        <v>35</v>
      </c>
      <c r="M648" s="3" t="s">
        <v>1840</v>
      </c>
      <c r="N648" s="4">
        <v>42000</v>
      </c>
      <c r="O648" s="4">
        <v>411682.65600000002</v>
      </c>
    </row>
    <row r="649" spans="1:15" x14ac:dyDescent="0.3">
      <c r="A649" s="5" t="str">
        <f>List!$I$7</f>
        <v>2019-20</v>
      </c>
      <c r="B649" s="5" t="s">
        <v>125</v>
      </c>
      <c r="C649" s="5">
        <v>7</v>
      </c>
      <c r="D649" s="5" t="s">
        <v>1816</v>
      </c>
      <c r="E649" s="5" t="s">
        <v>96</v>
      </c>
      <c r="F649" s="5">
        <v>57</v>
      </c>
      <c r="G649" s="5" t="s">
        <v>1136</v>
      </c>
      <c r="H649" s="5" t="s">
        <v>144</v>
      </c>
      <c r="I649" s="5" t="s">
        <v>59</v>
      </c>
      <c r="J649" s="5" t="s">
        <v>1806</v>
      </c>
      <c r="K649" s="5" t="s">
        <v>34</v>
      </c>
      <c r="L649" s="5" t="s">
        <v>35</v>
      </c>
      <c r="M649" s="5" t="s">
        <v>1839</v>
      </c>
      <c r="N649" s="6">
        <v>36000</v>
      </c>
      <c r="O649" s="6">
        <v>397075.05791999999</v>
      </c>
    </row>
    <row r="650" spans="1:15" x14ac:dyDescent="0.3">
      <c r="A650" s="3" t="str">
        <f>List!$I$7</f>
        <v>2019-20</v>
      </c>
      <c r="B650" s="3" t="s">
        <v>76</v>
      </c>
      <c r="C650" s="3">
        <v>4</v>
      </c>
      <c r="D650" s="3" t="s">
        <v>1819</v>
      </c>
      <c r="E650" s="3" t="s">
        <v>145</v>
      </c>
      <c r="F650" s="3">
        <v>65</v>
      </c>
      <c r="G650" s="3" t="s">
        <v>647</v>
      </c>
      <c r="H650" s="3" t="s">
        <v>1005</v>
      </c>
      <c r="I650" s="3" t="s">
        <v>32</v>
      </c>
      <c r="J650" s="3" t="s">
        <v>86</v>
      </c>
      <c r="K650" s="3" t="s">
        <v>21</v>
      </c>
      <c r="L650" s="3" t="s">
        <v>22</v>
      </c>
      <c r="M650" s="3" t="s">
        <v>1841</v>
      </c>
      <c r="N650" s="4">
        <v>60000</v>
      </c>
      <c r="O650" s="4">
        <v>297022.17599999998</v>
      </c>
    </row>
    <row r="651" spans="1:15" x14ac:dyDescent="0.3">
      <c r="A651" s="5" t="str">
        <f>List!$I$7</f>
        <v>2019-20</v>
      </c>
      <c r="B651" s="5" t="s">
        <v>116</v>
      </c>
      <c r="C651" s="5">
        <v>1</v>
      </c>
      <c r="D651" s="5" t="s">
        <v>1818</v>
      </c>
      <c r="E651" s="5" t="s">
        <v>425</v>
      </c>
      <c r="F651" s="5">
        <v>16</v>
      </c>
      <c r="G651" s="5" t="s">
        <v>1474</v>
      </c>
      <c r="H651" s="5" t="s">
        <v>969</v>
      </c>
      <c r="I651" s="5" t="s">
        <v>20</v>
      </c>
      <c r="J651" s="5" t="s">
        <v>72</v>
      </c>
      <c r="K651" s="5" t="s">
        <v>21</v>
      </c>
      <c r="L651" s="5" t="s">
        <v>22</v>
      </c>
      <c r="M651" s="5" t="s">
        <v>1840</v>
      </c>
      <c r="N651" s="6">
        <v>55500</v>
      </c>
      <c r="O651" s="6">
        <v>412733.9788000001</v>
      </c>
    </row>
    <row r="652" spans="1:15" x14ac:dyDescent="0.3">
      <c r="A652" s="3" t="str">
        <f>List!$I$7</f>
        <v>2019-20</v>
      </c>
      <c r="B652" s="3" t="s">
        <v>92</v>
      </c>
      <c r="C652" s="3">
        <v>12</v>
      </c>
      <c r="D652" s="3" t="s">
        <v>1817</v>
      </c>
      <c r="E652" s="3" t="s">
        <v>163</v>
      </c>
      <c r="F652" s="3">
        <v>42</v>
      </c>
      <c r="G652" s="3" t="s">
        <v>750</v>
      </c>
      <c r="H652" s="3" t="s">
        <v>1431</v>
      </c>
      <c r="I652" s="3" t="s">
        <v>20</v>
      </c>
      <c r="J652" s="3" t="s">
        <v>1806</v>
      </c>
      <c r="K652" s="3" t="s">
        <v>21</v>
      </c>
      <c r="L652" s="3" t="s">
        <v>22</v>
      </c>
      <c r="M652" s="3" t="s">
        <v>1841</v>
      </c>
      <c r="N652" s="4">
        <v>25500</v>
      </c>
      <c r="O652" s="4">
        <v>1919852.8535999996</v>
      </c>
    </row>
    <row r="653" spans="1:15" x14ac:dyDescent="0.3">
      <c r="A653" s="5" t="str">
        <f>List!$I$7</f>
        <v>2019-20</v>
      </c>
      <c r="B653" s="5" t="s">
        <v>36</v>
      </c>
      <c r="C653" s="5">
        <v>8</v>
      </c>
      <c r="D653" s="5" t="s">
        <v>1816</v>
      </c>
      <c r="E653" s="5" t="s">
        <v>191</v>
      </c>
      <c r="F653" s="5">
        <v>12</v>
      </c>
      <c r="G653" s="5" t="s">
        <v>1297</v>
      </c>
      <c r="H653" s="5" t="s">
        <v>946</v>
      </c>
      <c r="I653" s="5" t="s">
        <v>26</v>
      </c>
      <c r="J653" s="5" t="s">
        <v>1805</v>
      </c>
      <c r="K653" s="5" t="s">
        <v>48</v>
      </c>
      <c r="L653" s="5" t="s">
        <v>55</v>
      </c>
      <c r="M653" s="5" t="s">
        <v>1839</v>
      </c>
      <c r="N653" s="6">
        <v>31500</v>
      </c>
      <c r="O653" s="6">
        <v>442570.12799999997</v>
      </c>
    </row>
    <row r="654" spans="1:15" x14ac:dyDescent="0.3">
      <c r="A654" s="3" t="str">
        <f>List!$I$7</f>
        <v>2019-20</v>
      </c>
      <c r="B654" s="3" t="s">
        <v>45</v>
      </c>
      <c r="C654" s="3">
        <v>2</v>
      </c>
      <c r="D654" s="3" t="s">
        <v>1818</v>
      </c>
      <c r="E654" s="3" t="s">
        <v>17</v>
      </c>
      <c r="F654" s="3">
        <v>27</v>
      </c>
      <c r="G654" s="3" t="s">
        <v>975</v>
      </c>
      <c r="H654" s="3" t="s">
        <v>314</v>
      </c>
      <c r="I654" s="3" t="s">
        <v>26</v>
      </c>
      <c r="J654" s="3" t="s">
        <v>72</v>
      </c>
      <c r="K654" s="3" t="s">
        <v>48</v>
      </c>
      <c r="L654" s="3" t="s">
        <v>55</v>
      </c>
      <c r="M654" s="3" t="s">
        <v>1841</v>
      </c>
      <c r="N654" s="4">
        <v>60000</v>
      </c>
      <c r="O654" s="4">
        <v>29272734.655999996</v>
      </c>
    </row>
    <row r="655" spans="1:15" x14ac:dyDescent="0.3">
      <c r="A655" s="5" t="str">
        <f>List!$I$7</f>
        <v>2019-20</v>
      </c>
      <c r="B655" s="5" t="s">
        <v>101</v>
      </c>
      <c r="C655" s="5">
        <v>9</v>
      </c>
      <c r="D655" s="5" t="s">
        <v>1816</v>
      </c>
      <c r="E655" s="5" t="s">
        <v>191</v>
      </c>
      <c r="F655" s="5">
        <v>80</v>
      </c>
      <c r="G655" s="5" t="s">
        <v>1004</v>
      </c>
      <c r="H655" s="5" t="s">
        <v>1180</v>
      </c>
      <c r="I655" s="5" t="s">
        <v>63</v>
      </c>
      <c r="J655" s="5" t="s">
        <v>1805</v>
      </c>
      <c r="K655" s="5" t="s">
        <v>34</v>
      </c>
      <c r="L655" s="5" t="s">
        <v>35</v>
      </c>
      <c r="M655" s="5" t="s">
        <v>1841</v>
      </c>
      <c r="N655" s="6">
        <v>19500</v>
      </c>
      <c r="O655" s="6">
        <v>22408753.38264</v>
      </c>
    </row>
    <row r="656" spans="1:15" x14ac:dyDescent="0.3">
      <c r="A656" s="3" t="str">
        <f>List!$I$7</f>
        <v>2019-20</v>
      </c>
      <c r="B656" s="3" t="s">
        <v>101</v>
      </c>
      <c r="C656" s="3">
        <v>9</v>
      </c>
      <c r="D656" s="3" t="s">
        <v>1816</v>
      </c>
      <c r="E656" s="3" t="s">
        <v>64</v>
      </c>
      <c r="F656" s="3">
        <v>81</v>
      </c>
      <c r="G656" s="3" t="s">
        <v>321</v>
      </c>
      <c r="H656" s="3" t="s">
        <v>1576</v>
      </c>
      <c r="I656" s="3" t="s">
        <v>59</v>
      </c>
      <c r="J656" s="3" t="s">
        <v>1805</v>
      </c>
      <c r="K656" s="3" t="s">
        <v>48</v>
      </c>
      <c r="L656" s="3" t="s">
        <v>49</v>
      </c>
      <c r="M656" s="3" t="s">
        <v>1840</v>
      </c>
      <c r="N656" s="4">
        <v>40500</v>
      </c>
      <c r="O656" s="4">
        <v>627395.33339999989</v>
      </c>
    </row>
    <row r="657" spans="1:15" x14ac:dyDescent="0.3">
      <c r="A657" s="5" t="str">
        <f>List!$I$7</f>
        <v>2019-20</v>
      </c>
      <c r="B657" s="5" t="s">
        <v>92</v>
      </c>
      <c r="C657" s="5">
        <v>12</v>
      </c>
      <c r="D657" s="5" t="s">
        <v>1817</v>
      </c>
      <c r="E657" s="5" t="s">
        <v>56</v>
      </c>
      <c r="F657" s="5">
        <v>54</v>
      </c>
      <c r="G657" s="5" t="s">
        <v>1300</v>
      </c>
      <c r="H657" s="5" t="s">
        <v>450</v>
      </c>
      <c r="I657" s="5" t="s">
        <v>59</v>
      </c>
      <c r="J657" s="5" t="s">
        <v>86</v>
      </c>
      <c r="K657" s="5" t="s">
        <v>27</v>
      </c>
      <c r="L657" s="5" t="s">
        <v>35</v>
      </c>
      <c r="M657" s="5" t="s">
        <v>1841</v>
      </c>
      <c r="N657" s="6">
        <v>39000</v>
      </c>
      <c r="O657" s="6">
        <v>1941185.0171999999</v>
      </c>
    </row>
    <row r="658" spans="1:15" x14ac:dyDescent="0.3">
      <c r="A658" s="3" t="str">
        <f>List!$I$7</f>
        <v>2019-20</v>
      </c>
      <c r="B658" s="3" t="s">
        <v>83</v>
      </c>
      <c r="C658" s="3">
        <v>3</v>
      </c>
      <c r="D658" s="3" t="s">
        <v>1818</v>
      </c>
      <c r="E658" s="3" t="s">
        <v>46</v>
      </c>
      <c r="F658" s="3">
        <v>51</v>
      </c>
      <c r="G658" s="3" t="s">
        <v>731</v>
      </c>
      <c r="H658" s="3" t="s">
        <v>885</v>
      </c>
      <c r="I658" s="3" t="s">
        <v>80</v>
      </c>
      <c r="J658" s="3" t="s">
        <v>86</v>
      </c>
      <c r="K658" s="3" t="s">
        <v>21</v>
      </c>
      <c r="L658" s="3" t="s">
        <v>22</v>
      </c>
      <c r="M658" s="3" t="s">
        <v>1841</v>
      </c>
      <c r="N658" s="4">
        <v>46500</v>
      </c>
      <c r="O658" s="4">
        <v>199538.57574</v>
      </c>
    </row>
    <row r="659" spans="1:15" x14ac:dyDescent="0.3">
      <c r="A659" s="5" t="str">
        <f>List!$I$7</f>
        <v>2019-20</v>
      </c>
      <c r="B659" s="5" t="s">
        <v>101</v>
      </c>
      <c r="C659" s="5">
        <v>9</v>
      </c>
      <c r="D659" s="5" t="s">
        <v>1816</v>
      </c>
      <c r="E659" s="5" t="s">
        <v>188</v>
      </c>
      <c r="F659" s="5">
        <v>19</v>
      </c>
      <c r="G659" s="5" t="s">
        <v>508</v>
      </c>
      <c r="H659" s="5" t="s">
        <v>1425</v>
      </c>
      <c r="I659" s="5" t="s">
        <v>26</v>
      </c>
      <c r="J659" s="5" t="s">
        <v>1806</v>
      </c>
      <c r="K659" s="5" t="s">
        <v>48</v>
      </c>
      <c r="L659" s="5" t="s">
        <v>49</v>
      </c>
      <c r="M659" s="5" t="s">
        <v>1841</v>
      </c>
      <c r="N659" s="6">
        <v>28500</v>
      </c>
      <c r="O659" s="6">
        <v>3998822.527259999</v>
      </c>
    </row>
    <row r="660" spans="1:15" x14ac:dyDescent="0.3">
      <c r="A660" s="3" t="str">
        <f>List!$I$7</f>
        <v>2019-20</v>
      </c>
      <c r="B660" s="3" t="s">
        <v>16</v>
      </c>
      <c r="C660" s="3">
        <v>10</v>
      </c>
      <c r="D660" s="3" t="s">
        <v>1817</v>
      </c>
      <c r="E660" s="3" t="s">
        <v>202</v>
      </c>
      <c r="F660" s="3">
        <v>63</v>
      </c>
      <c r="G660" s="3" t="s">
        <v>770</v>
      </c>
      <c r="H660" s="3" t="s">
        <v>407</v>
      </c>
      <c r="I660" s="3" t="s">
        <v>80</v>
      </c>
      <c r="J660" s="3" t="s">
        <v>44</v>
      </c>
      <c r="K660" s="3" t="s">
        <v>21</v>
      </c>
      <c r="L660" s="3" t="s">
        <v>22</v>
      </c>
      <c r="M660" s="3" t="s">
        <v>1840</v>
      </c>
      <c r="N660" s="4">
        <v>75000</v>
      </c>
      <c r="O660" s="4">
        <v>344726.25</v>
      </c>
    </row>
    <row r="661" spans="1:15" x14ac:dyDescent="0.3">
      <c r="A661" s="5" t="str">
        <f>List!$I$7</f>
        <v>2019-20</v>
      </c>
      <c r="B661" s="5" t="s">
        <v>101</v>
      </c>
      <c r="C661" s="5">
        <v>9</v>
      </c>
      <c r="D661" s="5" t="s">
        <v>1816</v>
      </c>
      <c r="E661" s="5" t="s">
        <v>402</v>
      </c>
      <c r="F661" s="5">
        <v>46</v>
      </c>
      <c r="G661" s="5" t="s">
        <v>1303</v>
      </c>
      <c r="H661" s="5" t="s">
        <v>1060</v>
      </c>
      <c r="I661" s="5" t="s">
        <v>26</v>
      </c>
      <c r="J661" s="5" t="s">
        <v>1806</v>
      </c>
      <c r="K661" s="5" t="s">
        <v>34</v>
      </c>
      <c r="L661" s="5" t="s">
        <v>35</v>
      </c>
      <c r="M661" s="5" t="s">
        <v>1840</v>
      </c>
      <c r="N661" s="6">
        <v>85500</v>
      </c>
      <c r="O661" s="6">
        <v>762853.24368000007</v>
      </c>
    </row>
    <row r="662" spans="1:15" x14ac:dyDescent="0.3">
      <c r="A662" s="3" t="str">
        <f>List!$I$7</f>
        <v>2019-20</v>
      </c>
      <c r="B662" s="3" t="s">
        <v>50</v>
      </c>
      <c r="C662" s="3">
        <v>11</v>
      </c>
      <c r="D662" s="3" t="s">
        <v>1817</v>
      </c>
      <c r="E662" s="3" t="s">
        <v>56</v>
      </c>
      <c r="F662" s="3">
        <v>66</v>
      </c>
      <c r="G662" s="3" t="s">
        <v>898</v>
      </c>
      <c r="H662" s="3" t="s">
        <v>1539</v>
      </c>
      <c r="I662" s="3" t="s">
        <v>20</v>
      </c>
      <c r="J662" s="3" t="s">
        <v>44</v>
      </c>
      <c r="K662" s="3" t="s">
        <v>21</v>
      </c>
      <c r="L662" s="3" t="s">
        <v>22</v>
      </c>
      <c r="M662" s="3" t="s">
        <v>1840</v>
      </c>
      <c r="N662" s="4">
        <v>48000</v>
      </c>
      <c r="O662" s="4">
        <v>466160.55552000005</v>
      </c>
    </row>
    <row r="663" spans="1:15" x14ac:dyDescent="0.3">
      <c r="A663" s="5" t="str">
        <f>List!$I$7</f>
        <v>2019-20</v>
      </c>
      <c r="B663" s="5" t="s">
        <v>101</v>
      </c>
      <c r="C663" s="5">
        <v>9</v>
      </c>
      <c r="D663" s="5" t="s">
        <v>1816</v>
      </c>
      <c r="E663" s="5" t="s">
        <v>73</v>
      </c>
      <c r="F663" s="5">
        <v>75</v>
      </c>
      <c r="G663" s="5" t="s">
        <v>558</v>
      </c>
      <c r="H663" s="5" t="s">
        <v>1028</v>
      </c>
      <c r="I663" s="5" t="s">
        <v>63</v>
      </c>
      <c r="J663" s="5" t="s">
        <v>72</v>
      </c>
      <c r="K663" s="5" t="s">
        <v>21</v>
      </c>
      <c r="L663" s="5" t="s">
        <v>22</v>
      </c>
      <c r="M663" s="5" t="s">
        <v>1841</v>
      </c>
      <c r="N663" s="6">
        <v>25500</v>
      </c>
      <c r="O663" s="6">
        <v>1022865.6900000001</v>
      </c>
    </row>
    <row r="664" spans="1:15" x14ac:dyDescent="0.3">
      <c r="A664" s="3" t="str">
        <f>List!$I$7</f>
        <v>2019-20</v>
      </c>
      <c r="B664" s="3" t="s">
        <v>45</v>
      </c>
      <c r="C664" s="3">
        <v>2</v>
      </c>
      <c r="D664" s="3" t="s">
        <v>1818</v>
      </c>
      <c r="E664" s="3" t="s">
        <v>119</v>
      </c>
      <c r="F664" s="3">
        <v>64</v>
      </c>
      <c r="G664" s="3" t="s">
        <v>877</v>
      </c>
      <c r="H664" s="3" t="s">
        <v>85</v>
      </c>
      <c r="I664" s="3" t="s">
        <v>26</v>
      </c>
      <c r="J664" s="3" t="s">
        <v>86</v>
      </c>
      <c r="K664" s="3" t="s">
        <v>48</v>
      </c>
      <c r="L664" s="3" t="s">
        <v>49</v>
      </c>
      <c r="M664" s="3" t="s">
        <v>1839</v>
      </c>
      <c r="N664" s="4">
        <v>63000</v>
      </c>
      <c r="O664" s="4">
        <v>602035.15679999988</v>
      </c>
    </row>
    <row r="665" spans="1:15" x14ac:dyDescent="0.3">
      <c r="A665" s="5" t="str">
        <f>List!$I$7</f>
        <v>2019-20</v>
      </c>
      <c r="B665" s="5" t="s">
        <v>16</v>
      </c>
      <c r="C665" s="5">
        <v>10</v>
      </c>
      <c r="D665" s="5" t="s">
        <v>1817</v>
      </c>
      <c r="E665" s="5" t="s">
        <v>37</v>
      </c>
      <c r="F665" s="5">
        <v>19</v>
      </c>
      <c r="G665" s="5" t="s">
        <v>1787</v>
      </c>
      <c r="H665" s="5" t="s">
        <v>622</v>
      </c>
      <c r="I665" s="5" t="s">
        <v>26</v>
      </c>
      <c r="J665" s="5" t="s">
        <v>72</v>
      </c>
      <c r="K665" s="5" t="s">
        <v>48</v>
      </c>
      <c r="L665" s="5" t="s">
        <v>49</v>
      </c>
      <c r="M665" s="5" t="s">
        <v>1841</v>
      </c>
      <c r="N665" s="6">
        <v>22500</v>
      </c>
      <c r="O665" s="6">
        <v>21699829.998000003</v>
      </c>
    </row>
    <row r="666" spans="1:15" x14ac:dyDescent="0.3">
      <c r="A666" s="3" t="str">
        <f>List!$I$7</f>
        <v>2019-20</v>
      </c>
      <c r="B666" s="3" t="s">
        <v>125</v>
      </c>
      <c r="C666" s="3">
        <v>7</v>
      </c>
      <c r="D666" s="3" t="s">
        <v>1816</v>
      </c>
      <c r="E666" s="3" t="s">
        <v>112</v>
      </c>
      <c r="F666" s="3">
        <v>75</v>
      </c>
      <c r="G666" s="3" t="s">
        <v>1094</v>
      </c>
      <c r="H666" s="3" t="s">
        <v>833</v>
      </c>
      <c r="I666" s="3" t="s">
        <v>32</v>
      </c>
      <c r="J666" s="3" t="s">
        <v>86</v>
      </c>
      <c r="K666" s="3" t="s">
        <v>21</v>
      </c>
      <c r="L666" s="3" t="s">
        <v>22</v>
      </c>
      <c r="M666" s="3" t="s">
        <v>1840</v>
      </c>
      <c r="N666" s="4">
        <v>69000</v>
      </c>
      <c r="O666" s="4">
        <v>3709472.1760799992</v>
      </c>
    </row>
    <row r="667" spans="1:15" x14ac:dyDescent="0.3">
      <c r="A667" s="5" t="str">
        <f>List!$I$7</f>
        <v>2019-20</v>
      </c>
      <c r="B667" s="5" t="s">
        <v>60</v>
      </c>
      <c r="C667" s="5">
        <v>6</v>
      </c>
      <c r="D667" s="5" t="s">
        <v>1819</v>
      </c>
      <c r="E667" s="5" t="s">
        <v>70</v>
      </c>
      <c r="F667" s="5">
        <v>61</v>
      </c>
      <c r="G667" s="5" t="s">
        <v>1305</v>
      </c>
      <c r="H667" s="5" t="s">
        <v>1467</v>
      </c>
      <c r="I667" s="5" t="s">
        <v>54</v>
      </c>
      <c r="J667" s="5" t="s">
        <v>44</v>
      </c>
      <c r="K667" s="5" t="s">
        <v>27</v>
      </c>
      <c r="L667" s="5" t="s">
        <v>28</v>
      </c>
      <c r="M667" s="5" t="s">
        <v>1841</v>
      </c>
      <c r="N667" s="6">
        <v>10500</v>
      </c>
      <c r="O667" s="6">
        <v>153182.3216</v>
      </c>
    </row>
    <row r="668" spans="1:15" x14ac:dyDescent="0.3">
      <c r="A668" s="3" t="str">
        <f>List!$I$7</f>
        <v>2019-20</v>
      </c>
      <c r="B668" s="3" t="s">
        <v>45</v>
      </c>
      <c r="C668" s="3">
        <v>2</v>
      </c>
      <c r="D668" s="3" t="s">
        <v>1818</v>
      </c>
      <c r="E668" s="3" t="s">
        <v>543</v>
      </c>
      <c r="F668" s="3">
        <v>10</v>
      </c>
      <c r="G668" s="3" t="s">
        <v>1306</v>
      </c>
      <c r="H668" s="3" t="s">
        <v>1404</v>
      </c>
      <c r="I668" s="3" t="s">
        <v>59</v>
      </c>
      <c r="J668" s="3" t="s">
        <v>72</v>
      </c>
      <c r="K668" s="3" t="s">
        <v>48</v>
      </c>
      <c r="L668" s="3" t="s">
        <v>55</v>
      </c>
      <c r="M668" s="3" t="s">
        <v>1839</v>
      </c>
      <c r="N668" s="4">
        <v>61500</v>
      </c>
      <c r="O668" s="4">
        <v>3629636.2739999993</v>
      </c>
    </row>
    <row r="669" spans="1:15" x14ac:dyDescent="0.3">
      <c r="A669" s="5" t="str">
        <f>List!$I$7</f>
        <v>2019-20</v>
      </c>
      <c r="B669" s="5" t="s">
        <v>83</v>
      </c>
      <c r="C669" s="5">
        <v>3</v>
      </c>
      <c r="D669" s="5" t="s">
        <v>1818</v>
      </c>
      <c r="E669" s="5" t="s">
        <v>191</v>
      </c>
      <c r="F669" s="5">
        <v>37</v>
      </c>
      <c r="G669" s="5" t="s">
        <v>1788</v>
      </c>
      <c r="H669" s="5" t="s">
        <v>773</v>
      </c>
      <c r="I669" s="5" t="s">
        <v>32</v>
      </c>
      <c r="J669" s="5" t="s">
        <v>72</v>
      </c>
      <c r="K669" s="5" t="s">
        <v>21</v>
      </c>
      <c r="L669" s="5" t="s">
        <v>22</v>
      </c>
      <c r="M669" s="5" t="s">
        <v>1841</v>
      </c>
      <c r="N669" s="6">
        <v>9000</v>
      </c>
      <c r="O669" s="6">
        <v>143753.18255999999</v>
      </c>
    </row>
    <row r="670" spans="1:15" x14ac:dyDescent="0.3">
      <c r="A670" s="3" t="str">
        <f>List!$I$7</f>
        <v>2019-20</v>
      </c>
      <c r="B670" s="3" t="s">
        <v>16</v>
      </c>
      <c r="C670" s="3">
        <v>10</v>
      </c>
      <c r="D670" s="3" t="s">
        <v>1817</v>
      </c>
      <c r="E670" s="3" t="s">
        <v>475</v>
      </c>
      <c r="F670" s="3">
        <v>49</v>
      </c>
      <c r="G670" s="3" t="s">
        <v>107</v>
      </c>
      <c r="H670" s="3" t="s">
        <v>965</v>
      </c>
      <c r="I670" s="3" t="s">
        <v>80</v>
      </c>
      <c r="J670" s="3" t="s">
        <v>86</v>
      </c>
      <c r="K670" s="3" t="s">
        <v>34</v>
      </c>
      <c r="L670" s="3" t="s">
        <v>35</v>
      </c>
      <c r="M670" s="3" t="s">
        <v>1840</v>
      </c>
      <c r="N670" s="4">
        <v>19500</v>
      </c>
      <c r="O670" s="4">
        <v>175648.46400000001</v>
      </c>
    </row>
    <row r="671" spans="1:15" x14ac:dyDescent="0.3">
      <c r="A671" s="5" t="str">
        <f>List!$I$7</f>
        <v>2019-20</v>
      </c>
      <c r="B671" s="5" t="s">
        <v>60</v>
      </c>
      <c r="C671" s="5">
        <v>6</v>
      </c>
      <c r="D671" s="5" t="s">
        <v>1819</v>
      </c>
      <c r="E671" s="5" t="s">
        <v>330</v>
      </c>
      <c r="F671" s="5">
        <v>81</v>
      </c>
      <c r="G671" s="5" t="s">
        <v>1617</v>
      </c>
      <c r="H671" s="5" t="s">
        <v>699</v>
      </c>
      <c r="I671" s="5" t="s">
        <v>54</v>
      </c>
      <c r="J671" s="5" t="s">
        <v>1805</v>
      </c>
      <c r="K671" s="5" t="s">
        <v>48</v>
      </c>
      <c r="L671" s="5" t="s">
        <v>49</v>
      </c>
      <c r="M671" s="5" t="s">
        <v>1840</v>
      </c>
      <c r="N671" s="6">
        <v>37500</v>
      </c>
      <c r="O671" s="6">
        <v>205916.48000000004</v>
      </c>
    </row>
    <row r="672" spans="1:15" x14ac:dyDescent="0.3">
      <c r="A672" s="3" t="str">
        <f>List!$I$7</f>
        <v>2019-20</v>
      </c>
      <c r="B672" s="3" t="s">
        <v>60</v>
      </c>
      <c r="C672" s="3">
        <v>6</v>
      </c>
      <c r="D672" s="3" t="s">
        <v>1819</v>
      </c>
      <c r="E672" s="3" t="s">
        <v>295</v>
      </c>
      <c r="F672" s="3">
        <v>25</v>
      </c>
      <c r="G672" s="3" t="s">
        <v>292</v>
      </c>
      <c r="H672" s="3" t="s">
        <v>462</v>
      </c>
      <c r="I672" s="3" t="s">
        <v>63</v>
      </c>
      <c r="J672" s="3" t="s">
        <v>1805</v>
      </c>
      <c r="K672" s="3" t="s">
        <v>27</v>
      </c>
      <c r="L672" s="3" t="s">
        <v>28</v>
      </c>
      <c r="M672" s="3" t="s">
        <v>1839</v>
      </c>
      <c r="N672" s="4">
        <v>73500</v>
      </c>
      <c r="O672" s="4">
        <v>22646660.651999999</v>
      </c>
    </row>
    <row r="673" spans="1:15" x14ac:dyDescent="0.3">
      <c r="A673" s="5" t="str">
        <f>List!$I$7</f>
        <v>2019-20</v>
      </c>
      <c r="B673" s="5" t="s">
        <v>16</v>
      </c>
      <c r="C673" s="5">
        <v>10</v>
      </c>
      <c r="D673" s="5" t="s">
        <v>1817</v>
      </c>
      <c r="E673" s="5" t="s">
        <v>119</v>
      </c>
      <c r="F673" s="5">
        <v>5</v>
      </c>
      <c r="G673" s="5" t="s">
        <v>1308</v>
      </c>
      <c r="H673" s="5" t="s">
        <v>818</v>
      </c>
      <c r="I673" s="5" t="s">
        <v>40</v>
      </c>
      <c r="J673" s="5" t="s">
        <v>86</v>
      </c>
      <c r="K673" s="5" t="s">
        <v>27</v>
      </c>
      <c r="L673" s="5" t="s">
        <v>35</v>
      </c>
      <c r="M673" s="5" t="s">
        <v>1840</v>
      </c>
      <c r="N673" s="6">
        <v>48000</v>
      </c>
      <c r="O673" s="6">
        <v>608924.44800000009</v>
      </c>
    </row>
    <row r="674" spans="1:15" x14ac:dyDescent="0.3">
      <c r="A674" s="3" t="str">
        <f>List!$I$7</f>
        <v>2019-20</v>
      </c>
      <c r="B674" s="3" t="s">
        <v>83</v>
      </c>
      <c r="C674" s="3">
        <v>3</v>
      </c>
      <c r="D674" s="3" t="s">
        <v>1818</v>
      </c>
      <c r="E674" s="3" t="s">
        <v>209</v>
      </c>
      <c r="F674" s="3">
        <v>66</v>
      </c>
      <c r="G674" s="3" t="s">
        <v>931</v>
      </c>
      <c r="H674" s="3" t="s">
        <v>778</v>
      </c>
      <c r="I674" s="3" t="s">
        <v>80</v>
      </c>
      <c r="J674" s="3" t="s">
        <v>72</v>
      </c>
      <c r="K674" s="3" t="s">
        <v>21</v>
      </c>
      <c r="L674" s="3" t="s">
        <v>22</v>
      </c>
      <c r="M674" s="3" t="s">
        <v>1840</v>
      </c>
      <c r="N674" s="4">
        <v>12000</v>
      </c>
      <c r="O674" s="4">
        <v>27651.641600000003</v>
      </c>
    </row>
    <row r="675" spans="1:15" x14ac:dyDescent="0.3">
      <c r="A675" s="5" t="str">
        <f>List!$I$7</f>
        <v>2019-20</v>
      </c>
      <c r="B675" s="5" t="s">
        <v>16</v>
      </c>
      <c r="C675" s="5">
        <v>10</v>
      </c>
      <c r="D675" s="5" t="s">
        <v>1817</v>
      </c>
      <c r="E675" s="5" t="s">
        <v>286</v>
      </c>
      <c r="F675" s="5">
        <v>80</v>
      </c>
      <c r="G675" s="5" t="s">
        <v>1309</v>
      </c>
      <c r="H675" s="5" t="s">
        <v>464</v>
      </c>
      <c r="I675" s="5" t="s">
        <v>20</v>
      </c>
      <c r="J675" s="5" t="s">
        <v>86</v>
      </c>
      <c r="K675" s="5" t="s">
        <v>27</v>
      </c>
      <c r="L675" s="5" t="s">
        <v>35</v>
      </c>
      <c r="M675" s="5" t="s">
        <v>1841</v>
      </c>
      <c r="N675" s="6">
        <v>52500</v>
      </c>
      <c r="O675" s="6">
        <v>666969.30299999996</v>
      </c>
    </row>
    <row r="676" spans="1:15" x14ac:dyDescent="0.3">
      <c r="A676" s="3" t="str">
        <f>List!$I$7</f>
        <v>2019-20</v>
      </c>
      <c r="B676" s="3" t="s">
        <v>36</v>
      </c>
      <c r="C676" s="3">
        <v>8</v>
      </c>
      <c r="D676" s="3" t="s">
        <v>1816</v>
      </c>
      <c r="E676" s="3" t="s">
        <v>133</v>
      </c>
      <c r="F676" s="3">
        <v>79</v>
      </c>
      <c r="G676" s="3" t="s">
        <v>796</v>
      </c>
      <c r="H676" s="3" t="s">
        <v>928</v>
      </c>
      <c r="I676" s="3" t="s">
        <v>40</v>
      </c>
      <c r="J676" s="3" t="s">
        <v>1806</v>
      </c>
      <c r="K676" s="3" t="s">
        <v>27</v>
      </c>
      <c r="L676" s="3" t="s">
        <v>28</v>
      </c>
      <c r="M676" s="3" t="s">
        <v>1840</v>
      </c>
      <c r="N676" s="4">
        <v>33000</v>
      </c>
      <c r="O676" s="4">
        <v>1332347.2623999999</v>
      </c>
    </row>
    <row r="677" spans="1:15" x14ac:dyDescent="0.3">
      <c r="A677" s="5" t="str">
        <f>List!$I$7</f>
        <v>2019-20</v>
      </c>
      <c r="B677" s="5" t="s">
        <v>83</v>
      </c>
      <c r="C677" s="5">
        <v>3</v>
      </c>
      <c r="D677" s="5" t="s">
        <v>1818</v>
      </c>
      <c r="E677" s="5" t="s">
        <v>569</v>
      </c>
      <c r="F677" s="5">
        <v>16</v>
      </c>
      <c r="G677" s="5" t="s">
        <v>1082</v>
      </c>
      <c r="H677" s="5" t="s">
        <v>1111</v>
      </c>
      <c r="I677" s="5" t="s">
        <v>26</v>
      </c>
      <c r="J677" s="5" t="s">
        <v>1805</v>
      </c>
      <c r="K677" s="5" t="s">
        <v>21</v>
      </c>
      <c r="L677" s="5" t="s">
        <v>22</v>
      </c>
      <c r="M677" s="5" t="s">
        <v>1839</v>
      </c>
      <c r="N677" s="6">
        <v>61500</v>
      </c>
      <c r="O677" s="6">
        <v>7213604.2879999997</v>
      </c>
    </row>
    <row r="678" spans="1:15" x14ac:dyDescent="0.3">
      <c r="A678" s="3" t="str">
        <f>List!$I$7</f>
        <v>2019-20</v>
      </c>
      <c r="B678" s="3" t="s">
        <v>92</v>
      </c>
      <c r="C678" s="3">
        <v>12</v>
      </c>
      <c r="D678" s="3" t="s">
        <v>1817</v>
      </c>
      <c r="E678" s="3" t="s">
        <v>425</v>
      </c>
      <c r="F678" s="3">
        <v>2</v>
      </c>
      <c r="G678" s="3" t="s">
        <v>1001</v>
      </c>
      <c r="H678" s="3" t="s">
        <v>1436</v>
      </c>
      <c r="I678" s="3" t="s">
        <v>32</v>
      </c>
      <c r="J678" s="3" t="s">
        <v>44</v>
      </c>
      <c r="K678" s="3" t="s">
        <v>34</v>
      </c>
      <c r="L678" s="3" t="s">
        <v>35</v>
      </c>
      <c r="M678" s="3" t="s">
        <v>1840</v>
      </c>
      <c r="N678" s="4">
        <v>72000</v>
      </c>
      <c r="O678" s="4">
        <v>523882.44480000006</v>
      </c>
    </row>
    <row r="679" spans="1:15" x14ac:dyDescent="0.3">
      <c r="A679" s="5" t="str">
        <f>List!$I$7</f>
        <v>2019-20</v>
      </c>
      <c r="B679" s="5" t="s">
        <v>36</v>
      </c>
      <c r="C679" s="5">
        <v>8</v>
      </c>
      <c r="D679" s="5" t="s">
        <v>1816</v>
      </c>
      <c r="E679" s="5" t="s">
        <v>126</v>
      </c>
      <c r="F679" s="5">
        <v>37</v>
      </c>
      <c r="G679" s="5" t="s">
        <v>1296</v>
      </c>
      <c r="H679" s="5" t="s">
        <v>934</v>
      </c>
      <c r="I679" s="5" t="s">
        <v>80</v>
      </c>
      <c r="J679" s="5" t="s">
        <v>1806</v>
      </c>
      <c r="K679" s="5" t="s">
        <v>21</v>
      </c>
      <c r="L679" s="5" t="s">
        <v>22</v>
      </c>
      <c r="M679" s="5" t="s">
        <v>1840</v>
      </c>
      <c r="N679" s="6">
        <v>42000</v>
      </c>
      <c r="O679" s="6">
        <v>9731521.9108799994</v>
      </c>
    </row>
    <row r="680" spans="1:15" x14ac:dyDescent="0.3">
      <c r="A680" s="3" t="str">
        <f>List!$I$7</f>
        <v>2019-20</v>
      </c>
      <c r="B680" s="3" t="s">
        <v>92</v>
      </c>
      <c r="C680" s="3">
        <v>12</v>
      </c>
      <c r="D680" s="3" t="s">
        <v>1817</v>
      </c>
      <c r="E680" s="3" t="s">
        <v>29</v>
      </c>
      <c r="F680" s="3">
        <v>74</v>
      </c>
      <c r="G680" s="3" t="s">
        <v>1312</v>
      </c>
      <c r="H680" s="3" t="s">
        <v>140</v>
      </c>
      <c r="I680" s="3" t="s">
        <v>54</v>
      </c>
      <c r="J680" s="3" t="s">
        <v>86</v>
      </c>
      <c r="K680" s="3" t="s">
        <v>27</v>
      </c>
      <c r="L680" s="3" t="s">
        <v>28</v>
      </c>
      <c r="M680" s="3" t="s">
        <v>1840</v>
      </c>
      <c r="N680" s="4">
        <v>66000</v>
      </c>
      <c r="O680" s="4">
        <v>5869217.6752000004</v>
      </c>
    </row>
    <row r="681" spans="1:15" x14ac:dyDescent="0.3">
      <c r="A681" s="5" t="str">
        <f>List!$I$7</f>
        <v>2019-20</v>
      </c>
      <c r="B681" s="5" t="s">
        <v>83</v>
      </c>
      <c r="C681" s="5">
        <v>3</v>
      </c>
      <c r="D681" s="5" t="s">
        <v>1818</v>
      </c>
      <c r="E681" s="5" t="s">
        <v>96</v>
      </c>
      <c r="F681" s="5">
        <v>11</v>
      </c>
      <c r="G681" s="5" t="s">
        <v>879</v>
      </c>
      <c r="H681" s="5" t="s">
        <v>314</v>
      </c>
      <c r="I681" s="5" t="s">
        <v>63</v>
      </c>
      <c r="J681" s="5" t="s">
        <v>1806</v>
      </c>
      <c r="K681" s="5" t="s">
        <v>21</v>
      </c>
      <c r="L681" s="5" t="s">
        <v>22</v>
      </c>
      <c r="M681" s="5" t="s">
        <v>1840</v>
      </c>
      <c r="N681" s="6">
        <v>49500</v>
      </c>
      <c r="O681" s="6">
        <v>49337331.131879993</v>
      </c>
    </row>
    <row r="682" spans="1:15" x14ac:dyDescent="0.3">
      <c r="A682" s="3" t="str">
        <f>List!$I$7</f>
        <v>2019-20</v>
      </c>
      <c r="B682" s="3" t="s">
        <v>116</v>
      </c>
      <c r="C682" s="3">
        <v>1</v>
      </c>
      <c r="D682" s="3" t="s">
        <v>1818</v>
      </c>
      <c r="E682" s="3" t="s">
        <v>305</v>
      </c>
      <c r="F682" s="3">
        <v>74</v>
      </c>
      <c r="G682" s="3" t="s">
        <v>558</v>
      </c>
      <c r="H682" s="3" t="s">
        <v>867</v>
      </c>
      <c r="I682" s="3" t="s">
        <v>63</v>
      </c>
      <c r="J682" s="3" t="s">
        <v>1806</v>
      </c>
      <c r="K682" s="3" t="s">
        <v>27</v>
      </c>
      <c r="L682" s="3" t="s">
        <v>28</v>
      </c>
      <c r="M682" s="3" t="s">
        <v>1841</v>
      </c>
      <c r="N682" s="4">
        <v>69000</v>
      </c>
      <c r="O682" s="4">
        <v>2767754.2199999997</v>
      </c>
    </row>
    <row r="683" spans="1:15" x14ac:dyDescent="0.3">
      <c r="A683" s="5" t="str">
        <f>List!$I$7</f>
        <v>2019-20</v>
      </c>
      <c r="B683" s="5" t="s">
        <v>36</v>
      </c>
      <c r="C683" s="5">
        <v>8</v>
      </c>
      <c r="D683" s="5" t="s">
        <v>1816</v>
      </c>
      <c r="E683" s="5" t="s">
        <v>222</v>
      </c>
      <c r="F683" s="5">
        <v>48</v>
      </c>
      <c r="G683" s="5" t="s">
        <v>817</v>
      </c>
      <c r="H683" s="5" t="s">
        <v>1141</v>
      </c>
      <c r="I683" s="5" t="s">
        <v>54</v>
      </c>
      <c r="J683" s="5" t="s">
        <v>86</v>
      </c>
      <c r="K683" s="5" t="s">
        <v>21</v>
      </c>
      <c r="L683" s="5" t="s">
        <v>22</v>
      </c>
      <c r="M683" s="5" t="s">
        <v>1841</v>
      </c>
      <c r="N683" s="6">
        <v>78000</v>
      </c>
      <c r="O683" s="6">
        <v>13902408.954719998</v>
      </c>
    </row>
    <row r="684" spans="1:15" x14ac:dyDescent="0.3">
      <c r="A684" s="3" t="str">
        <f>List!$I$7</f>
        <v>2019-20</v>
      </c>
      <c r="B684" s="3" t="s">
        <v>50</v>
      </c>
      <c r="C684" s="3">
        <v>11</v>
      </c>
      <c r="D684" s="3" t="s">
        <v>1817</v>
      </c>
      <c r="E684" s="3" t="s">
        <v>202</v>
      </c>
      <c r="F684" s="3">
        <v>55</v>
      </c>
      <c r="G684" s="3" t="s">
        <v>983</v>
      </c>
      <c r="H684" s="3" t="s">
        <v>1095</v>
      </c>
      <c r="I684" s="3" t="s">
        <v>26</v>
      </c>
      <c r="J684" s="3" t="s">
        <v>1806</v>
      </c>
      <c r="K684" s="3" t="s">
        <v>48</v>
      </c>
      <c r="L684" s="3" t="s">
        <v>55</v>
      </c>
      <c r="M684" s="3" t="s">
        <v>1840</v>
      </c>
      <c r="N684" s="4">
        <v>67500</v>
      </c>
      <c r="O684" s="4">
        <v>22837625.91</v>
      </c>
    </row>
    <row r="685" spans="1:15" x14ac:dyDescent="0.3">
      <c r="A685" s="5" t="str">
        <f>List!$I$7</f>
        <v>2019-20</v>
      </c>
      <c r="B685" s="5" t="s">
        <v>141</v>
      </c>
      <c r="C685" s="5">
        <v>5</v>
      </c>
      <c r="D685" s="5" t="s">
        <v>1819</v>
      </c>
      <c r="E685" s="5" t="s">
        <v>29</v>
      </c>
      <c r="F685" s="5">
        <v>42</v>
      </c>
      <c r="G685" s="5" t="s">
        <v>430</v>
      </c>
      <c r="H685" s="5" t="s">
        <v>596</v>
      </c>
      <c r="I685" s="5" t="s">
        <v>20</v>
      </c>
      <c r="J685" s="5" t="s">
        <v>44</v>
      </c>
      <c r="K685" s="5" t="s">
        <v>21</v>
      </c>
      <c r="L685" s="5" t="s">
        <v>22</v>
      </c>
      <c r="M685" s="5" t="s">
        <v>1841</v>
      </c>
      <c r="N685" s="6">
        <v>193500</v>
      </c>
      <c r="O685" s="6">
        <v>4811981.0032799998</v>
      </c>
    </row>
    <row r="686" spans="1:15" x14ac:dyDescent="0.3">
      <c r="A686" s="3" t="str">
        <f>List!$I$7</f>
        <v>2019-20</v>
      </c>
      <c r="B686" s="3" t="s">
        <v>141</v>
      </c>
      <c r="C686" s="3">
        <v>5</v>
      </c>
      <c r="D686" s="3" t="s">
        <v>1819</v>
      </c>
      <c r="E686" s="3" t="s">
        <v>463</v>
      </c>
      <c r="F686" s="3">
        <v>29</v>
      </c>
      <c r="G686" s="3" t="s">
        <v>960</v>
      </c>
      <c r="H686" s="3" t="s">
        <v>1519</v>
      </c>
      <c r="I686" s="3" t="s">
        <v>26</v>
      </c>
      <c r="J686" s="3" t="s">
        <v>72</v>
      </c>
      <c r="K686" s="3" t="s">
        <v>27</v>
      </c>
      <c r="L686" s="3" t="s">
        <v>35</v>
      </c>
      <c r="M686" s="3" t="s">
        <v>1841</v>
      </c>
      <c r="N686" s="4">
        <v>19500</v>
      </c>
      <c r="O686" s="4">
        <v>344029.88619999995</v>
      </c>
    </row>
    <row r="687" spans="1:15" x14ac:dyDescent="0.3">
      <c r="A687" s="5" t="str">
        <f>List!$I$7</f>
        <v>2019-20</v>
      </c>
      <c r="B687" s="5" t="s">
        <v>92</v>
      </c>
      <c r="C687" s="5">
        <v>12</v>
      </c>
      <c r="D687" s="5" t="s">
        <v>1817</v>
      </c>
      <c r="E687" s="5" t="s">
        <v>291</v>
      </c>
      <c r="F687" s="5">
        <v>11</v>
      </c>
      <c r="G687" s="5" t="s">
        <v>1318</v>
      </c>
      <c r="H687" s="5" t="s">
        <v>516</v>
      </c>
      <c r="I687" s="5" t="s">
        <v>20</v>
      </c>
      <c r="J687" s="5" t="s">
        <v>44</v>
      </c>
      <c r="K687" s="5" t="s">
        <v>21</v>
      </c>
      <c r="L687" s="5" t="s">
        <v>22</v>
      </c>
      <c r="M687" s="5" t="s">
        <v>1839</v>
      </c>
      <c r="N687" s="6">
        <v>70500</v>
      </c>
      <c r="O687" s="6">
        <v>3380570.8705999991</v>
      </c>
    </row>
    <row r="688" spans="1:15" x14ac:dyDescent="0.3">
      <c r="A688" s="3" t="str">
        <f>List!$I$7</f>
        <v>2019-20</v>
      </c>
      <c r="B688" s="3" t="s">
        <v>141</v>
      </c>
      <c r="C688" s="3">
        <v>5</v>
      </c>
      <c r="D688" s="3" t="s">
        <v>1819</v>
      </c>
      <c r="E688" s="3" t="s">
        <v>214</v>
      </c>
      <c r="F688" s="3">
        <v>65</v>
      </c>
      <c r="G688" s="3" t="s">
        <v>1316</v>
      </c>
      <c r="H688" s="3" t="s">
        <v>969</v>
      </c>
      <c r="I688" s="3" t="s">
        <v>20</v>
      </c>
      <c r="J688" s="3" t="s">
        <v>72</v>
      </c>
      <c r="K688" s="3" t="s">
        <v>21</v>
      </c>
      <c r="L688" s="3" t="s">
        <v>22</v>
      </c>
      <c r="M688" s="3" t="s">
        <v>1841</v>
      </c>
      <c r="N688" s="4">
        <v>79500</v>
      </c>
      <c r="O688" s="4">
        <v>23960926.880000003</v>
      </c>
    </row>
    <row r="689" spans="1:15" x14ac:dyDescent="0.3">
      <c r="A689" s="5" t="str">
        <f>List!$I$7</f>
        <v>2019-20</v>
      </c>
      <c r="B689" s="5" t="s">
        <v>16</v>
      </c>
      <c r="C689" s="5">
        <v>10</v>
      </c>
      <c r="D689" s="5" t="s">
        <v>1817</v>
      </c>
      <c r="E689" s="5" t="s">
        <v>191</v>
      </c>
      <c r="F689" s="5">
        <v>67</v>
      </c>
      <c r="G689" s="5" t="s">
        <v>1317</v>
      </c>
      <c r="H689" s="5" t="s">
        <v>674</v>
      </c>
      <c r="I689" s="5" t="s">
        <v>32</v>
      </c>
      <c r="J689" s="5" t="s">
        <v>72</v>
      </c>
      <c r="K689" s="5" t="s">
        <v>34</v>
      </c>
      <c r="L689" s="5" t="s">
        <v>35</v>
      </c>
      <c r="M689" s="5" t="s">
        <v>1840</v>
      </c>
      <c r="N689" s="6">
        <v>75000</v>
      </c>
      <c r="O689" s="6">
        <v>9676436.2463999987</v>
      </c>
    </row>
    <row r="690" spans="1:15" x14ac:dyDescent="0.3">
      <c r="A690" s="3" t="str">
        <f>List!$I$7</f>
        <v>2019-20</v>
      </c>
      <c r="B690" s="3" t="s">
        <v>116</v>
      </c>
      <c r="C690" s="3">
        <v>1</v>
      </c>
      <c r="D690" s="3" t="s">
        <v>1818</v>
      </c>
      <c r="E690" s="3" t="s">
        <v>543</v>
      </c>
      <c r="F690" s="3">
        <v>24</v>
      </c>
      <c r="G690" s="3" t="s">
        <v>1318</v>
      </c>
      <c r="H690" s="3" t="s">
        <v>661</v>
      </c>
      <c r="I690" s="3" t="s">
        <v>80</v>
      </c>
      <c r="J690" s="3" t="s">
        <v>33</v>
      </c>
      <c r="K690" s="3" t="s">
        <v>48</v>
      </c>
      <c r="L690" s="3" t="s">
        <v>49</v>
      </c>
      <c r="M690" s="3" t="s">
        <v>1841</v>
      </c>
      <c r="N690" s="4">
        <v>45000</v>
      </c>
      <c r="O690" s="4">
        <v>1942030.0745999999</v>
      </c>
    </row>
    <row r="691" spans="1:15" x14ac:dyDescent="0.3">
      <c r="A691" s="5" t="str">
        <f>List!$I$7</f>
        <v>2019-20</v>
      </c>
      <c r="B691" s="5" t="s">
        <v>101</v>
      </c>
      <c r="C691" s="5">
        <v>9</v>
      </c>
      <c r="D691" s="5" t="s">
        <v>1816</v>
      </c>
      <c r="E691" s="5" t="s">
        <v>214</v>
      </c>
      <c r="F691" s="5">
        <v>58</v>
      </c>
      <c r="G691" s="5" t="s">
        <v>1502</v>
      </c>
      <c r="H691" s="5" t="s">
        <v>1451</v>
      </c>
      <c r="I691" s="5" t="s">
        <v>32</v>
      </c>
      <c r="J691" s="5" t="s">
        <v>1806</v>
      </c>
      <c r="K691" s="5" t="s">
        <v>27</v>
      </c>
      <c r="L691" s="5" t="s">
        <v>28</v>
      </c>
      <c r="M691" s="5" t="s">
        <v>1840</v>
      </c>
      <c r="N691" s="6">
        <v>43500</v>
      </c>
      <c r="O691" s="6">
        <v>7087135.1473999983</v>
      </c>
    </row>
    <row r="692" spans="1:15" x14ac:dyDescent="0.3">
      <c r="A692" s="3" t="str">
        <f>List!$I$7</f>
        <v>2019-20</v>
      </c>
      <c r="B692" s="3" t="s">
        <v>116</v>
      </c>
      <c r="C692" s="3">
        <v>1</v>
      </c>
      <c r="D692" s="3" t="s">
        <v>1818</v>
      </c>
      <c r="E692" s="3" t="s">
        <v>402</v>
      </c>
      <c r="F692" s="3">
        <v>24</v>
      </c>
      <c r="G692" s="3" t="s">
        <v>492</v>
      </c>
      <c r="H692" s="3" t="s">
        <v>1292</v>
      </c>
      <c r="I692" s="3" t="s">
        <v>32</v>
      </c>
      <c r="J692" s="3" t="s">
        <v>86</v>
      </c>
      <c r="K692" s="3" t="s">
        <v>48</v>
      </c>
      <c r="L692" s="3" t="s">
        <v>49</v>
      </c>
      <c r="M692" s="3" t="s">
        <v>1841</v>
      </c>
      <c r="N692" s="4">
        <v>16500</v>
      </c>
      <c r="O692" s="4">
        <v>381868.43507999997</v>
      </c>
    </row>
    <row r="693" spans="1:15" x14ac:dyDescent="0.3">
      <c r="A693" s="5" t="str">
        <f>List!$I$7</f>
        <v>2019-20</v>
      </c>
      <c r="B693" s="5" t="s">
        <v>83</v>
      </c>
      <c r="C693" s="5">
        <v>3</v>
      </c>
      <c r="D693" s="5" t="s">
        <v>1818</v>
      </c>
      <c r="E693" s="5" t="s">
        <v>322</v>
      </c>
      <c r="F693" s="5">
        <v>11</v>
      </c>
      <c r="G693" s="5" t="s">
        <v>1121</v>
      </c>
      <c r="H693" s="5" t="s">
        <v>778</v>
      </c>
      <c r="I693" s="5" t="s">
        <v>80</v>
      </c>
      <c r="J693" s="5" t="s">
        <v>72</v>
      </c>
      <c r="K693" s="5" t="s">
        <v>21</v>
      </c>
      <c r="L693" s="5" t="s">
        <v>22</v>
      </c>
      <c r="M693" s="5" t="s">
        <v>1840</v>
      </c>
      <c r="N693" s="6">
        <v>19500</v>
      </c>
      <c r="O693" s="6">
        <v>1963140.8081999999</v>
      </c>
    </row>
    <row r="694" spans="1:15" x14ac:dyDescent="0.3">
      <c r="A694" s="3" t="str">
        <f>List!$I$7</f>
        <v>2019-20</v>
      </c>
      <c r="B694" s="3" t="s">
        <v>16</v>
      </c>
      <c r="C694" s="3">
        <v>10</v>
      </c>
      <c r="D694" s="3" t="s">
        <v>1817</v>
      </c>
      <c r="E694" s="3" t="s">
        <v>240</v>
      </c>
      <c r="F694" s="3">
        <v>27</v>
      </c>
      <c r="G694" s="3" t="s">
        <v>1233</v>
      </c>
      <c r="H694" s="3" t="s">
        <v>414</v>
      </c>
      <c r="I694" s="3" t="s">
        <v>32</v>
      </c>
      <c r="J694" s="3" t="s">
        <v>1805</v>
      </c>
      <c r="K694" s="3" t="s">
        <v>48</v>
      </c>
      <c r="L694" s="3" t="s">
        <v>55</v>
      </c>
      <c r="M694" s="3" t="s">
        <v>1839</v>
      </c>
      <c r="N694" s="4">
        <v>58500</v>
      </c>
      <c r="O694" s="4">
        <v>792575.2692000001</v>
      </c>
    </row>
    <row r="695" spans="1:15" x14ac:dyDescent="0.3">
      <c r="A695" s="5" t="str">
        <f>List!$I$7</f>
        <v>2019-20</v>
      </c>
      <c r="B695" s="5" t="s">
        <v>101</v>
      </c>
      <c r="C695" s="5">
        <v>9</v>
      </c>
      <c r="D695" s="5" t="s">
        <v>1816</v>
      </c>
      <c r="E695" s="5" t="s">
        <v>183</v>
      </c>
      <c r="F695" s="5">
        <v>12</v>
      </c>
      <c r="G695" s="5" t="s">
        <v>931</v>
      </c>
      <c r="H695" s="5" t="s">
        <v>498</v>
      </c>
      <c r="I695" s="5" t="s">
        <v>20</v>
      </c>
      <c r="J695" s="5" t="s">
        <v>1806</v>
      </c>
      <c r="K695" s="5" t="s">
        <v>48</v>
      </c>
      <c r="L695" s="5" t="s">
        <v>55</v>
      </c>
      <c r="M695" s="5" t="s">
        <v>1840</v>
      </c>
      <c r="N695" s="6">
        <v>46500</v>
      </c>
      <c r="O695" s="6">
        <v>107150.11120000001</v>
      </c>
    </row>
    <row r="696" spans="1:15" x14ac:dyDescent="0.3">
      <c r="A696" s="3" t="str">
        <f>List!$I$7</f>
        <v>2019-20</v>
      </c>
      <c r="B696" s="3" t="s">
        <v>60</v>
      </c>
      <c r="C696" s="3">
        <v>6</v>
      </c>
      <c r="D696" s="3" t="s">
        <v>1819</v>
      </c>
      <c r="E696" s="3" t="s">
        <v>614</v>
      </c>
      <c r="F696" s="3">
        <v>28</v>
      </c>
      <c r="G696" s="3" t="s">
        <v>1025</v>
      </c>
      <c r="H696" s="3" t="s">
        <v>369</v>
      </c>
      <c r="I696" s="3" t="s">
        <v>80</v>
      </c>
      <c r="J696" s="3" t="s">
        <v>1806</v>
      </c>
      <c r="K696" s="3" t="s">
        <v>48</v>
      </c>
      <c r="L696" s="3" t="s">
        <v>49</v>
      </c>
      <c r="M696" s="3" t="s">
        <v>1840</v>
      </c>
      <c r="N696" s="4">
        <v>30000</v>
      </c>
      <c r="O696" s="4">
        <v>9358141.7600000016</v>
      </c>
    </row>
    <row r="697" spans="1:15" x14ac:dyDescent="0.3">
      <c r="A697" s="5" t="str">
        <f>List!$I$7</f>
        <v>2019-20</v>
      </c>
      <c r="B697" s="5" t="s">
        <v>116</v>
      </c>
      <c r="C697" s="5">
        <v>1</v>
      </c>
      <c r="D697" s="5" t="s">
        <v>1818</v>
      </c>
      <c r="E697" s="5" t="s">
        <v>295</v>
      </c>
      <c r="F697" s="5">
        <v>48</v>
      </c>
      <c r="G697" s="5" t="s">
        <v>1319</v>
      </c>
      <c r="H697" s="5" t="s">
        <v>616</v>
      </c>
      <c r="I697" s="5" t="s">
        <v>80</v>
      </c>
      <c r="J697" s="5" t="s">
        <v>33</v>
      </c>
      <c r="K697" s="5" t="s">
        <v>21</v>
      </c>
      <c r="L697" s="5" t="s">
        <v>22</v>
      </c>
      <c r="M697" s="5" t="s">
        <v>1840</v>
      </c>
      <c r="N697" s="6">
        <v>12000</v>
      </c>
      <c r="O697" s="6">
        <v>54933.964799999994</v>
      </c>
    </row>
    <row r="698" spans="1:15" x14ac:dyDescent="0.3">
      <c r="A698" s="3" t="str">
        <f>List!$I$7</f>
        <v>2019-20</v>
      </c>
      <c r="B698" s="3" t="s">
        <v>60</v>
      </c>
      <c r="C698" s="3">
        <v>6</v>
      </c>
      <c r="D698" s="3" t="s">
        <v>1819</v>
      </c>
      <c r="E698" s="3" t="s">
        <v>191</v>
      </c>
      <c r="F698" s="3">
        <v>62</v>
      </c>
      <c r="G698" s="3" t="s">
        <v>220</v>
      </c>
      <c r="H698" s="3" t="s">
        <v>818</v>
      </c>
      <c r="I698" s="3" t="s">
        <v>40</v>
      </c>
      <c r="J698" s="3" t="s">
        <v>86</v>
      </c>
      <c r="K698" s="3" t="s">
        <v>27</v>
      </c>
      <c r="L698" s="3" t="s">
        <v>35</v>
      </c>
      <c r="M698" s="3" t="s">
        <v>1841</v>
      </c>
      <c r="N698" s="4">
        <v>22500</v>
      </c>
      <c r="O698" s="4">
        <v>2062554.0210000004</v>
      </c>
    </row>
    <row r="699" spans="1:15" x14ac:dyDescent="0.3">
      <c r="A699" s="5" t="str">
        <f>List!$I$7</f>
        <v>2019-20</v>
      </c>
      <c r="B699" s="5" t="s">
        <v>76</v>
      </c>
      <c r="C699" s="5">
        <v>4</v>
      </c>
      <c r="D699" s="5" t="s">
        <v>1819</v>
      </c>
      <c r="E699" s="5" t="s">
        <v>421</v>
      </c>
      <c r="F699" s="5">
        <v>51</v>
      </c>
      <c r="G699" s="5" t="s">
        <v>1320</v>
      </c>
      <c r="H699" s="5" t="s">
        <v>1091</v>
      </c>
      <c r="I699" s="5" t="s">
        <v>40</v>
      </c>
      <c r="J699" s="5" t="s">
        <v>1805</v>
      </c>
      <c r="K699" s="5" t="s">
        <v>21</v>
      </c>
      <c r="L699" s="5" t="s">
        <v>22</v>
      </c>
      <c r="M699" s="5" t="s">
        <v>1839</v>
      </c>
      <c r="N699" s="6">
        <v>24000</v>
      </c>
      <c r="O699" s="6">
        <v>1050977.1007999999</v>
      </c>
    </row>
    <row r="700" spans="1:15" x14ac:dyDescent="0.3">
      <c r="A700" s="3" t="str">
        <f>List!$I$7</f>
        <v>2019-20</v>
      </c>
      <c r="B700" s="3" t="s">
        <v>16</v>
      </c>
      <c r="C700" s="3">
        <v>10</v>
      </c>
      <c r="D700" s="3" t="s">
        <v>1817</v>
      </c>
      <c r="E700" s="3" t="s">
        <v>84</v>
      </c>
      <c r="F700" s="3">
        <v>37</v>
      </c>
      <c r="G700" s="3" t="s">
        <v>807</v>
      </c>
      <c r="H700" s="3" t="s">
        <v>987</v>
      </c>
      <c r="I700" s="3" t="s">
        <v>59</v>
      </c>
      <c r="J700" s="3" t="s">
        <v>1806</v>
      </c>
      <c r="K700" s="3" t="s">
        <v>21</v>
      </c>
      <c r="L700" s="3" t="s">
        <v>22</v>
      </c>
      <c r="M700" s="3" t="s">
        <v>1840</v>
      </c>
      <c r="N700" s="4">
        <v>15000</v>
      </c>
      <c r="O700" s="4">
        <v>748352.88</v>
      </c>
    </row>
    <row r="701" spans="1:15" x14ac:dyDescent="0.3">
      <c r="A701" s="5" t="str">
        <f>List!$I$7</f>
        <v>2019-20</v>
      </c>
      <c r="B701" s="5" t="s">
        <v>16</v>
      </c>
      <c r="C701" s="5">
        <v>10</v>
      </c>
      <c r="D701" s="5" t="s">
        <v>1817</v>
      </c>
      <c r="E701" s="5" t="s">
        <v>119</v>
      </c>
      <c r="F701" s="5">
        <v>39</v>
      </c>
      <c r="G701" s="5" t="s">
        <v>1321</v>
      </c>
      <c r="H701" s="5" t="s">
        <v>687</v>
      </c>
      <c r="I701" s="5" t="s">
        <v>63</v>
      </c>
      <c r="J701" s="5" t="s">
        <v>86</v>
      </c>
      <c r="K701" s="5" t="s">
        <v>48</v>
      </c>
      <c r="L701" s="5" t="s">
        <v>55</v>
      </c>
      <c r="M701" s="5" t="s">
        <v>1840</v>
      </c>
      <c r="N701" s="6">
        <v>39000</v>
      </c>
      <c r="O701" s="6">
        <v>14608177.812799999</v>
      </c>
    </row>
    <row r="702" spans="1:15" x14ac:dyDescent="0.3">
      <c r="A702" s="3" t="str">
        <f>List!$I$7</f>
        <v>2019-20</v>
      </c>
      <c r="B702" s="3" t="s">
        <v>125</v>
      </c>
      <c r="C702" s="3">
        <v>7</v>
      </c>
      <c r="D702" s="3" t="s">
        <v>1816</v>
      </c>
      <c r="E702" s="3" t="s">
        <v>322</v>
      </c>
      <c r="F702" s="3">
        <v>81</v>
      </c>
      <c r="G702" s="3" t="s">
        <v>1546</v>
      </c>
      <c r="H702" s="3" t="s">
        <v>479</v>
      </c>
      <c r="I702" s="3" t="s">
        <v>40</v>
      </c>
      <c r="J702" s="3" t="s">
        <v>1805</v>
      </c>
      <c r="K702" s="3" t="s">
        <v>48</v>
      </c>
      <c r="L702" s="3" t="s">
        <v>49</v>
      </c>
      <c r="M702" s="3" t="s">
        <v>1840</v>
      </c>
      <c r="N702" s="4">
        <v>34500</v>
      </c>
      <c r="O702" s="4">
        <v>5656632.7972000008</v>
      </c>
    </row>
    <row r="703" spans="1:15" x14ac:dyDescent="0.3">
      <c r="A703" s="5" t="str">
        <f>List!$I$7</f>
        <v>2019-20</v>
      </c>
      <c r="B703" s="5" t="s">
        <v>92</v>
      </c>
      <c r="C703" s="5">
        <v>12</v>
      </c>
      <c r="D703" s="5" t="s">
        <v>1817</v>
      </c>
      <c r="E703" s="5" t="s">
        <v>463</v>
      </c>
      <c r="F703" s="5">
        <v>24</v>
      </c>
      <c r="G703" s="5" t="s">
        <v>891</v>
      </c>
      <c r="H703" s="5" t="s">
        <v>685</v>
      </c>
      <c r="I703" s="5" t="s">
        <v>63</v>
      </c>
      <c r="J703" s="5" t="s">
        <v>1805</v>
      </c>
      <c r="K703" s="5" t="s">
        <v>48</v>
      </c>
      <c r="L703" s="5" t="s">
        <v>49</v>
      </c>
      <c r="M703" s="5" t="s">
        <v>1840</v>
      </c>
      <c r="N703" s="6">
        <v>25500</v>
      </c>
      <c r="O703" s="6">
        <v>60735.430800000002</v>
      </c>
    </row>
    <row r="704" spans="1:15" x14ac:dyDescent="0.3">
      <c r="A704" s="3" t="str">
        <f>List!$I$7</f>
        <v>2019-20</v>
      </c>
      <c r="B704" s="3" t="s">
        <v>125</v>
      </c>
      <c r="C704" s="3">
        <v>7</v>
      </c>
      <c r="D704" s="3" t="s">
        <v>1816</v>
      </c>
      <c r="E704" s="3" t="s">
        <v>46</v>
      </c>
      <c r="F704" s="3">
        <v>42</v>
      </c>
      <c r="G704" s="3" t="s">
        <v>143</v>
      </c>
      <c r="H704" s="3" t="s">
        <v>1444</v>
      </c>
      <c r="I704" s="3" t="s">
        <v>26</v>
      </c>
      <c r="J704" s="3" t="s">
        <v>72</v>
      </c>
      <c r="K704" s="3" t="s">
        <v>21</v>
      </c>
      <c r="L704" s="3" t="s">
        <v>22</v>
      </c>
      <c r="M704" s="3" t="s">
        <v>1839</v>
      </c>
      <c r="N704" s="4">
        <v>54000</v>
      </c>
      <c r="O704" s="4">
        <v>6373146.0830399999</v>
      </c>
    </row>
    <row r="705" spans="1:15" x14ac:dyDescent="0.3">
      <c r="A705" s="5" t="str">
        <f>List!$I$7</f>
        <v>2019-20</v>
      </c>
      <c r="B705" s="5" t="s">
        <v>16</v>
      </c>
      <c r="C705" s="5">
        <v>10</v>
      </c>
      <c r="D705" s="5" t="s">
        <v>1817</v>
      </c>
      <c r="E705" s="5" t="s">
        <v>51</v>
      </c>
      <c r="F705" s="5">
        <v>57</v>
      </c>
      <c r="G705" s="5" t="s">
        <v>300</v>
      </c>
      <c r="H705" s="5" t="s">
        <v>327</v>
      </c>
      <c r="I705" s="5" t="s">
        <v>63</v>
      </c>
      <c r="J705" s="5" t="s">
        <v>33</v>
      </c>
      <c r="K705" s="5" t="s">
        <v>34</v>
      </c>
      <c r="L705" s="5" t="s">
        <v>35</v>
      </c>
      <c r="M705" s="5" t="s">
        <v>1840</v>
      </c>
      <c r="N705" s="6">
        <v>52500</v>
      </c>
      <c r="O705" s="6">
        <v>1464285.9924000003</v>
      </c>
    </row>
    <row r="706" spans="1:15" x14ac:dyDescent="0.3">
      <c r="A706" s="3" t="str">
        <f>List!$I$7</f>
        <v>2019-20</v>
      </c>
      <c r="B706" s="3" t="s">
        <v>76</v>
      </c>
      <c r="C706" s="3">
        <v>4</v>
      </c>
      <c r="D706" s="3" t="s">
        <v>1819</v>
      </c>
      <c r="E706" s="3" t="s">
        <v>73</v>
      </c>
      <c r="F706" s="3">
        <v>66</v>
      </c>
      <c r="G706" s="3" t="s">
        <v>302</v>
      </c>
      <c r="H706" s="3" t="s">
        <v>596</v>
      </c>
      <c r="I706" s="3" t="s">
        <v>20</v>
      </c>
      <c r="J706" s="3" t="s">
        <v>44</v>
      </c>
      <c r="K706" s="3" t="s">
        <v>21</v>
      </c>
      <c r="L706" s="3" t="s">
        <v>22</v>
      </c>
      <c r="M706" s="3" t="s">
        <v>1841</v>
      </c>
      <c r="N706" s="4">
        <v>15000</v>
      </c>
      <c r="O706" s="4">
        <v>734332.73759999999</v>
      </c>
    </row>
    <row r="707" spans="1:15" x14ac:dyDescent="0.3">
      <c r="A707" s="5" t="str">
        <f>List!$I$7</f>
        <v>2019-20</v>
      </c>
      <c r="B707" s="5" t="s">
        <v>45</v>
      </c>
      <c r="C707" s="5">
        <v>2</v>
      </c>
      <c r="D707" s="5" t="s">
        <v>1818</v>
      </c>
      <c r="E707" s="5" t="s">
        <v>163</v>
      </c>
      <c r="F707" s="5">
        <v>63</v>
      </c>
      <c r="G707" s="5" t="s">
        <v>668</v>
      </c>
      <c r="H707" s="5" t="s">
        <v>1411</v>
      </c>
      <c r="I707" s="5" t="s">
        <v>59</v>
      </c>
      <c r="J707" s="5" t="s">
        <v>1806</v>
      </c>
      <c r="K707" s="5" t="s">
        <v>21</v>
      </c>
      <c r="L707" s="5" t="s">
        <v>22</v>
      </c>
      <c r="M707" s="5" t="s">
        <v>1840</v>
      </c>
      <c r="N707" s="6">
        <v>33000</v>
      </c>
      <c r="O707" s="6">
        <v>1705824.9766800001</v>
      </c>
    </row>
    <row r="708" spans="1:15" x14ac:dyDescent="0.3">
      <c r="A708" s="3" t="str">
        <f>List!$I$7</f>
        <v>2019-20</v>
      </c>
      <c r="B708" s="3" t="s">
        <v>16</v>
      </c>
      <c r="C708" s="3">
        <v>10</v>
      </c>
      <c r="D708" s="3" t="s">
        <v>1817</v>
      </c>
      <c r="E708" s="3" t="s">
        <v>23</v>
      </c>
      <c r="F708" s="3">
        <v>27</v>
      </c>
      <c r="G708" s="3" t="s">
        <v>457</v>
      </c>
      <c r="H708" s="3" t="s">
        <v>723</v>
      </c>
      <c r="I708" s="3" t="s">
        <v>80</v>
      </c>
      <c r="J708" s="3" t="s">
        <v>44</v>
      </c>
      <c r="K708" s="3" t="s">
        <v>48</v>
      </c>
      <c r="L708" s="3" t="s">
        <v>55</v>
      </c>
      <c r="M708" s="3" t="s">
        <v>1840</v>
      </c>
      <c r="N708" s="4">
        <v>45000</v>
      </c>
      <c r="O708" s="4">
        <v>594599.93999999994</v>
      </c>
    </row>
    <row r="709" spans="1:15" x14ac:dyDescent="0.3">
      <c r="A709" s="5" t="str">
        <f>List!$I$7</f>
        <v>2019-20</v>
      </c>
      <c r="B709" s="5" t="s">
        <v>60</v>
      </c>
      <c r="C709" s="5">
        <v>6</v>
      </c>
      <c r="D709" s="5" t="s">
        <v>1819</v>
      </c>
      <c r="E709" s="5" t="s">
        <v>277</v>
      </c>
      <c r="F709" s="5">
        <v>59</v>
      </c>
      <c r="G709" s="5" t="s">
        <v>1326</v>
      </c>
      <c r="H709" s="5" t="s">
        <v>1557</v>
      </c>
      <c r="I709" s="5" t="s">
        <v>32</v>
      </c>
      <c r="J709" s="5" t="s">
        <v>44</v>
      </c>
      <c r="K709" s="5" t="s">
        <v>27</v>
      </c>
      <c r="L709" s="5" t="s">
        <v>35</v>
      </c>
      <c r="M709" s="5" t="s">
        <v>1841</v>
      </c>
      <c r="N709" s="6">
        <v>24000</v>
      </c>
      <c r="O709" s="6">
        <v>2929158.7072000005</v>
      </c>
    </row>
    <row r="710" spans="1:15" x14ac:dyDescent="0.3">
      <c r="A710" s="3" t="str">
        <f>List!$I$7</f>
        <v>2019-20</v>
      </c>
      <c r="B710" s="3" t="s">
        <v>92</v>
      </c>
      <c r="C710" s="3">
        <v>12</v>
      </c>
      <c r="D710" s="3" t="s">
        <v>1817</v>
      </c>
      <c r="E710" s="3" t="s">
        <v>238</v>
      </c>
      <c r="F710" s="3">
        <v>66</v>
      </c>
      <c r="G710" s="3" t="s">
        <v>482</v>
      </c>
      <c r="H710" s="3" t="s">
        <v>69</v>
      </c>
      <c r="I710" s="3" t="s">
        <v>59</v>
      </c>
      <c r="J710" s="3" t="s">
        <v>33</v>
      </c>
      <c r="K710" s="3" t="s">
        <v>21</v>
      </c>
      <c r="L710" s="3" t="s">
        <v>22</v>
      </c>
      <c r="M710" s="3" t="s">
        <v>1839</v>
      </c>
      <c r="N710" s="4">
        <v>69000</v>
      </c>
      <c r="O710" s="4">
        <v>577278.15551999991</v>
      </c>
    </row>
    <row r="711" spans="1:15" x14ac:dyDescent="0.3">
      <c r="A711" s="5" t="str">
        <f>List!$I$7</f>
        <v>2019-20</v>
      </c>
      <c r="B711" s="5" t="s">
        <v>16</v>
      </c>
      <c r="C711" s="5">
        <v>10</v>
      </c>
      <c r="D711" s="5" t="s">
        <v>1817</v>
      </c>
      <c r="E711" s="5" t="s">
        <v>421</v>
      </c>
      <c r="F711" s="5">
        <v>41</v>
      </c>
      <c r="G711" s="5" t="s">
        <v>150</v>
      </c>
      <c r="H711" s="5" t="s">
        <v>172</v>
      </c>
      <c r="I711" s="5" t="s">
        <v>59</v>
      </c>
      <c r="J711" s="5" t="s">
        <v>33</v>
      </c>
      <c r="K711" s="5" t="s">
        <v>34</v>
      </c>
      <c r="L711" s="5" t="s">
        <v>35</v>
      </c>
      <c r="M711" s="5" t="s">
        <v>1840</v>
      </c>
      <c r="N711" s="6">
        <v>34500</v>
      </c>
      <c r="O711" s="6">
        <v>2083325.3628</v>
      </c>
    </row>
    <row r="712" spans="1:15" x14ac:dyDescent="0.3">
      <c r="A712" s="3" t="str">
        <f>List!$I$7</f>
        <v>2019-20</v>
      </c>
      <c r="B712" s="3" t="s">
        <v>76</v>
      </c>
      <c r="C712" s="3">
        <v>4</v>
      </c>
      <c r="D712" s="3" t="s">
        <v>1819</v>
      </c>
      <c r="E712" s="3" t="s">
        <v>136</v>
      </c>
      <c r="F712" s="3">
        <v>51</v>
      </c>
      <c r="G712" s="3" t="s">
        <v>556</v>
      </c>
      <c r="H712" s="3" t="s">
        <v>798</v>
      </c>
      <c r="I712" s="3" t="s">
        <v>54</v>
      </c>
      <c r="J712" s="3" t="s">
        <v>72</v>
      </c>
      <c r="K712" s="3" t="s">
        <v>21</v>
      </c>
      <c r="L712" s="3" t="s">
        <v>22</v>
      </c>
      <c r="M712" s="3" t="s">
        <v>1840</v>
      </c>
      <c r="N712" s="4">
        <v>64500</v>
      </c>
      <c r="O712" s="4">
        <v>12068332.7688</v>
      </c>
    </row>
    <row r="713" spans="1:15" x14ac:dyDescent="0.3">
      <c r="A713" s="5" t="str">
        <f>List!$I$7</f>
        <v>2019-20</v>
      </c>
      <c r="B713" s="5" t="s">
        <v>60</v>
      </c>
      <c r="C713" s="5">
        <v>6</v>
      </c>
      <c r="D713" s="5" t="s">
        <v>1819</v>
      </c>
      <c r="E713" s="5" t="s">
        <v>614</v>
      </c>
      <c r="F713" s="5">
        <v>81</v>
      </c>
      <c r="G713" s="5" t="s">
        <v>1327</v>
      </c>
      <c r="H713" s="5" t="s">
        <v>609</v>
      </c>
      <c r="I713" s="5" t="s">
        <v>20</v>
      </c>
      <c r="J713" s="5" t="s">
        <v>72</v>
      </c>
      <c r="K713" s="5" t="s">
        <v>48</v>
      </c>
      <c r="L713" s="5" t="s">
        <v>49</v>
      </c>
      <c r="M713" s="5" t="s">
        <v>1839</v>
      </c>
      <c r="N713" s="6">
        <v>28500</v>
      </c>
      <c r="O713" s="6">
        <v>226361.04480000003</v>
      </c>
    </row>
    <row r="714" spans="1:15" x14ac:dyDescent="0.3">
      <c r="A714" s="3" t="str">
        <f>List!$I$7</f>
        <v>2019-20</v>
      </c>
      <c r="B714" s="3" t="s">
        <v>125</v>
      </c>
      <c r="C714" s="3">
        <v>7</v>
      </c>
      <c r="D714" s="3" t="s">
        <v>1816</v>
      </c>
      <c r="E714" s="3" t="s">
        <v>136</v>
      </c>
      <c r="F714" s="3">
        <v>7</v>
      </c>
      <c r="G714" s="3" t="s">
        <v>1059</v>
      </c>
      <c r="H714" s="3" t="s">
        <v>1119</v>
      </c>
      <c r="I714" s="3" t="s">
        <v>54</v>
      </c>
      <c r="J714" s="3" t="s">
        <v>72</v>
      </c>
      <c r="K714" s="3" t="s">
        <v>27</v>
      </c>
      <c r="L714" s="3" t="s">
        <v>35</v>
      </c>
      <c r="M714" s="3" t="s">
        <v>1840</v>
      </c>
      <c r="N714" s="4">
        <v>54000</v>
      </c>
      <c r="O714" s="4">
        <v>5059860.6960000005</v>
      </c>
    </row>
    <row r="715" spans="1:15" x14ac:dyDescent="0.3">
      <c r="A715" s="5" t="str">
        <f>List!$I$7</f>
        <v>2019-20</v>
      </c>
      <c r="B715" s="5" t="s">
        <v>141</v>
      </c>
      <c r="C715" s="5">
        <v>5</v>
      </c>
      <c r="D715" s="5" t="s">
        <v>1819</v>
      </c>
      <c r="E715" s="5" t="s">
        <v>154</v>
      </c>
      <c r="F715" s="5">
        <v>81</v>
      </c>
      <c r="G715" s="5" t="s">
        <v>248</v>
      </c>
      <c r="H715" s="5" t="s">
        <v>1009</v>
      </c>
      <c r="I715" s="5" t="s">
        <v>63</v>
      </c>
      <c r="J715" s="5" t="s">
        <v>33</v>
      </c>
      <c r="K715" s="5" t="s">
        <v>48</v>
      </c>
      <c r="L715" s="5" t="s">
        <v>49</v>
      </c>
      <c r="M715" s="5" t="s">
        <v>1839</v>
      </c>
      <c r="N715" s="6">
        <v>61500</v>
      </c>
      <c r="O715" s="6">
        <v>146974.76639999999</v>
      </c>
    </row>
    <row r="716" spans="1:15" x14ac:dyDescent="0.3">
      <c r="A716" s="3" t="str">
        <f>List!$I$7</f>
        <v>2019-20</v>
      </c>
      <c r="B716" s="3" t="s">
        <v>76</v>
      </c>
      <c r="C716" s="3">
        <v>4</v>
      </c>
      <c r="D716" s="3" t="s">
        <v>1819</v>
      </c>
      <c r="E716" s="3" t="s">
        <v>219</v>
      </c>
      <c r="F716" s="3">
        <v>74</v>
      </c>
      <c r="G716" s="3" t="s">
        <v>896</v>
      </c>
      <c r="H716" s="3" t="s">
        <v>901</v>
      </c>
      <c r="I716" s="3" t="s">
        <v>59</v>
      </c>
      <c r="J716" s="3" t="s">
        <v>72</v>
      </c>
      <c r="K716" s="3" t="s">
        <v>27</v>
      </c>
      <c r="L716" s="3" t="s">
        <v>28</v>
      </c>
      <c r="M716" s="3" t="s">
        <v>1840</v>
      </c>
      <c r="N716" s="4">
        <v>54000</v>
      </c>
      <c r="O716" s="4">
        <v>18705802.5</v>
      </c>
    </row>
    <row r="717" spans="1:15" x14ac:dyDescent="0.3">
      <c r="A717" s="5" t="str">
        <f>List!$I$7</f>
        <v>2019-20</v>
      </c>
      <c r="B717" s="5" t="s">
        <v>60</v>
      </c>
      <c r="C717" s="5">
        <v>6</v>
      </c>
      <c r="D717" s="5" t="s">
        <v>1819</v>
      </c>
      <c r="E717" s="5" t="s">
        <v>46</v>
      </c>
      <c r="F717" s="5">
        <v>53</v>
      </c>
      <c r="G717" s="5" t="s">
        <v>1175</v>
      </c>
      <c r="H717" s="5" t="s">
        <v>408</v>
      </c>
      <c r="I717" s="5" t="s">
        <v>20</v>
      </c>
      <c r="J717" s="5" t="s">
        <v>86</v>
      </c>
      <c r="K717" s="5" t="s">
        <v>21</v>
      </c>
      <c r="L717" s="5" t="s">
        <v>22</v>
      </c>
      <c r="M717" s="5" t="s">
        <v>1840</v>
      </c>
      <c r="N717" s="6">
        <v>34500</v>
      </c>
      <c r="O717" s="6">
        <v>676533.33440000005</v>
      </c>
    </row>
    <row r="718" spans="1:15" x14ac:dyDescent="0.3">
      <c r="A718" s="3" t="str">
        <f>List!$I$7</f>
        <v>2019-20</v>
      </c>
      <c r="B718" s="3" t="s">
        <v>92</v>
      </c>
      <c r="C718" s="3">
        <v>12</v>
      </c>
      <c r="D718" s="3" t="s">
        <v>1817</v>
      </c>
      <c r="E718" s="3" t="s">
        <v>195</v>
      </c>
      <c r="F718" s="3">
        <v>54</v>
      </c>
      <c r="G718" s="3" t="s">
        <v>1333</v>
      </c>
      <c r="H718" s="3" t="s">
        <v>1081</v>
      </c>
      <c r="I718" s="3" t="s">
        <v>63</v>
      </c>
      <c r="J718" s="3" t="s">
        <v>86</v>
      </c>
      <c r="K718" s="3" t="s">
        <v>34</v>
      </c>
      <c r="L718" s="3" t="s">
        <v>35</v>
      </c>
      <c r="M718" s="3" t="s">
        <v>1840</v>
      </c>
      <c r="N718" s="4">
        <v>79500</v>
      </c>
      <c r="O718" s="4">
        <v>16644835.393999999</v>
      </c>
    </row>
    <row r="719" spans="1:15" x14ac:dyDescent="0.3">
      <c r="A719" s="5" t="str">
        <f>List!$I$7</f>
        <v>2019-20</v>
      </c>
      <c r="B719" s="5" t="s">
        <v>45</v>
      </c>
      <c r="C719" s="5">
        <v>2</v>
      </c>
      <c r="D719" s="5" t="s">
        <v>1818</v>
      </c>
      <c r="E719" s="5" t="s">
        <v>133</v>
      </c>
      <c r="F719" s="5">
        <v>73</v>
      </c>
      <c r="G719" s="5" t="s">
        <v>244</v>
      </c>
      <c r="H719" s="5" t="s">
        <v>599</v>
      </c>
      <c r="I719" s="5" t="s">
        <v>59</v>
      </c>
      <c r="J719" s="5" t="s">
        <v>33</v>
      </c>
      <c r="K719" s="5" t="s">
        <v>48</v>
      </c>
      <c r="L719" s="5" t="s">
        <v>49</v>
      </c>
      <c r="M719" s="5" t="s">
        <v>1840</v>
      </c>
      <c r="N719" s="6">
        <v>75000</v>
      </c>
      <c r="O719" s="6">
        <v>1689041.2000000002</v>
      </c>
    </row>
    <row r="720" spans="1:15" x14ac:dyDescent="0.3">
      <c r="A720" s="3" t="str">
        <f>List!$I$7</f>
        <v>2019-20</v>
      </c>
      <c r="B720" s="3" t="s">
        <v>141</v>
      </c>
      <c r="C720" s="3">
        <v>5</v>
      </c>
      <c r="D720" s="3" t="s">
        <v>1819</v>
      </c>
      <c r="E720" s="3" t="s">
        <v>305</v>
      </c>
      <c r="F720" s="3">
        <v>24</v>
      </c>
      <c r="G720" s="3" t="s">
        <v>733</v>
      </c>
      <c r="H720" s="3" t="s">
        <v>1273</v>
      </c>
      <c r="I720" s="3" t="s">
        <v>20</v>
      </c>
      <c r="J720" s="3" t="s">
        <v>44</v>
      </c>
      <c r="K720" s="3" t="s">
        <v>48</v>
      </c>
      <c r="L720" s="3" t="s">
        <v>49</v>
      </c>
      <c r="M720" s="3" t="s">
        <v>1840</v>
      </c>
      <c r="N720" s="4">
        <v>90000</v>
      </c>
      <c r="O720" s="4">
        <v>545587.41599999997</v>
      </c>
    </row>
    <row r="721" spans="1:15" x14ac:dyDescent="0.3">
      <c r="A721" s="5" t="str">
        <f>List!$I$7</f>
        <v>2019-20</v>
      </c>
      <c r="B721" s="5" t="s">
        <v>50</v>
      </c>
      <c r="C721" s="5">
        <v>11</v>
      </c>
      <c r="D721" s="5" t="s">
        <v>1817</v>
      </c>
      <c r="E721" s="5" t="s">
        <v>17</v>
      </c>
      <c r="F721" s="5">
        <v>66</v>
      </c>
      <c r="G721" s="5" t="s">
        <v>991</v>
      </c>
      <c r="H721" s="5" t="s">
        <v>616</v>
      </c>
      <c r="I721" s="5" t="s">
        <v>80</v>
      </c>
      <c r="J721" s="5" t="s">
        <v>33</v>
      </c>
      <c r="K721" s="5" t="s">
        <v>21</v>
      </c>
      <c r="L721" s="5" t="s">
        <v>22</v>
      </c>
      <c r="M721" s="5" t="s">
        <v>1839</v>
      </c>
      <c r="N721" s="6">
        <v>75000</v>
      </c>
      <c r="O721" s="6">
        <v>2675411.2000000002</v>
      </c>
    </row>
    <row r="722" spans="1:15" x14ac:dyDescent="0.3">
      <c r="A722" s="3" t="str">
        <f>List!$I$7</f>
        <v>2019-20</v>
      </c>
      <c r="B722" s="3" t="s">
        <v>16</v>
      </c>
      <c r="C722" s="3">
        <v>10</v>
      </c>
      <c r="D722" s="3" t="s">
        <v>1817</v>
      </c>
      <c r="E722" s="3" t="s">
        <v>77</v>
      </c>
      <c r="F722" s="3">
        <v>39</v>
      </c>
      <c r="G722" s="3" t="s">
        <v>437</v>
      </c>
      <c r="H722" s="3" t="s">
        <v>350</v>
      </c>
      <c r="I722" s="3" t="s">
        <v>80</v>
      </c>
      <c r="J722" s="3" t="s">
        <v>72</v>
      </c>
      <c r="K722" s="3" t="s">
        <v>48</v>
      </c>
      <c r="L722" s="3" t="s">
        <v>55</v>
      </c>
      <c r="M722" s="3" t="s">
        <v>1841</v>
      </c>
      <c r="N722" s="4">
        <v>75000</v>
      </c>
      <c r="O722" s="4">
        <v>8982625.4671999998</v>
      </c>
    </row>
    <row r="723" spans="1:15" x14ac:dyDescent="0.3">
      <c r="A723" s="5" t="str">
        <f>List!$I$7</f>
        <v>2019-20</v>
      </c>
      <c r="B723" s="5" t="s">
        <v>83</v>
      </c>
      <c r="C723" s="5">
        <v>3</v>
      </c>
      <c r="D723" s="5" t="s">
        <v>1818</v>
      </c>
      <c r="E723" s="5" t="s">
        <v>133</v>
      </c>
      <c r="F723" s="5">
        <v>24</v>
      </c>
      <c r="G723" s="5" t="s">
        <v>1298</v>
      </c>
      <c r="H723" s="5" t="s">
        <v>1425</v>
      </c>
      <c r="I723" s="5" t="s">
        <v>26</v>
      </c>
      <c r="J723" s="5" t="s">
        <v>1806</v>
      </c>
      <c r="K723" s="5" t="s">
        <v>48</v>
      </c>
      <c r="L723" s="5" t="s">
        <v>49</v>
      </c>
      <c r="M723" s="5" t="s">
        <v>1840</v>
      </c>
      <c r="N723" s="6">
        <v>76500</v>
      </c>
      <c r="O723" s="6">
        <v>235508.92200000002</v>
      </c>
    </row>
    <row r="724" spans="1:15" x14ac:dyDescent="0.3">
      <c r="A724" s="3" t="str">
        <f>List!$I$7</f>
        <v>2019-20</v>
      </c>
      <c r="B724" s="3" t="s">
        <v>101</v>
      </c>
      <c r="C724" s="3">
        <v>9</v>
      </c>
      <c r="D724" s="3" t="s">
        <v>1816</v>
      </c>
      <c r="E724" s="3" t="s">
        <v>93</v>
      </c>
      <c r="F724" s="3">
        <v>63</v>
      </c>
      <c r="G724" s="3" t="s">
        <v>931</v>
      </c>
      <c r="H724" s="3" t="s">
        <v>797</v>
      </c>
      <c r="I724" s="3" t="s">
        <v>80</v>
      </c>
      <c r="J724" s="3" t="s">
        <v>1806</v>
      </c>
      <c r="K724" s="3" t="s">
        <v>21</v>
      </c>
      <c r="L724" s="3" t="s">
        <v>22</v>
      </c>
      <c r="M724" s="3" t="s">
        <v>1840</v>
      </c>
      <c r="N724" s="4">
        <v>30000</v>
      </c>
      <c r="O724" s="4">
        <v>69129.104000000007</v>
      </c>
    </row>
    <row r="725" spans="1:15" x14ac:dyDescent="0.3">
      <c r="A725" s="5" t="str">
        <f>List!$I$7</f>
        <v>2019-20</v>
      </c>
      <c r="B725" s="5" t="s">
        <v>50</v>
      </c>
      <c r="C725" s="5">
        <v>11</v>
      </c>
      <c r="D725" s="5" t="s">
        <v>1817</v>
      </c>
      <c r="E725" s="5" t="s">
        <v>260</v>
      </c>
      <c r="F725" s="5">
        <v>48</v>
      </c>
      <c r="G725" s="5" t="s">
        <v>1330</v>
      </c>
      <c r="H725" s="5" t="s">
        <v>167</v>
      </c>
      <c r="I725" s="5" t="s">
        <v>54</v>
      </c>
      <c r="J725" s="5" t="s">
        <v>44</v>
      </c>
      <c r="K725" s="5" t="s">
        <v>21</v>
      </c>
      <c r="L725" s="5" t="s">
        <v>22</v>
      </c>
      <c r="M725" s="5" t="s">
        <v>1840</v>
      </c>
      <c r="N725" s="6">
        <v>37500</v>
      </c>
      <c r="O725" s="6">
        <v>411879.92999999993</v>
      </c>
    </row>
    <row r="726" spans="1:15" x14ac:dyDescent="0.3">
      <c r="A726" s="3" t="str">
        <f>List!$I$7</f>
        <v>2019-20</v>
      </c>
      <c r="B726" s="3" t="s">
        <v>141</v>
      </c>
      <c r="C726" s="3">
        <v>5</v>
      </c>
      <c r="D726" s="3" t="s">
        <v>1819</v>
      </c>
      <c r="E726" s="3" t="s">
        <v>425</v>
      </c>
      <c r="F726" s="3">
        <v>58</v>
      </c>
      <c r="G726" s="3" t="s">
        <v>1745</v>
      </c>
      <c r="H726" s="3" t="s">
        <v>71</v>
      </c>
      <c r="I726" s="3" t="s">
        <v>26</v>
      </c>
      <c r="J726" s="3" t="s">
        <v>72</v>
      </c>
      <c r="K726" s="3" t="s">
        <v>27</v>
      </c>
      <c r="L726" s="3" t="s">
        <v>28</v>
      </c>
      <c r="M726" s="3" t="s">
        <v>1841</v>
      </c>
      <c r="N726" s="4">
        <v>27000</v>
      </c>
      <c r="O726" s="4">
        <v>329156.90279999998</v>
      </c>
    </row>
    <row r="727" spans="1:15" x14ac:dyDescent="0.3">
      <c r="A727" s="5" t="str">
        <f>List!$I$7</f>
        <v>2019-20</v>
      </c>
      <c r="B727" s="5" t="s">
        <v>125</v>
      </c>
      <c r="C727" s="5">
        <v>7</v>
      </c>
      <c r="D727" s="5" t="s">
        <v>1816</v>
      </c>
      <c r="E727" s="5" t="s">
        <v>614</v>
      </c>
      <c r="F727" s="5">
        <v>39</v>
      </c>
      <c r="G727" s="5" t="s">
        <v>1004</v>
      </c>
      <c r="H727" s="5" t="s">
        <v>1493</v>
      </c>
      <c r="I727" s="5" t="s">
        <v>20</v>
      </c>
      <c r="J727" s="5" t="s">
        <v>1805</v>
      </c>
      <c r="K727" s="5" t="s">
        <v>48</v>
      </c>
      <c r="L727" s="5" t="s">
        <v>55</v>
      </c>
      <c r="M727" s="5" t="s">
        <v>1840</v>
      </c>
      <c r="N727" s="6">
        <v>16500</v>
      </c>
      <c r="O727" s="6">
        <v>21068143.351200003</v>
      </c>
    </row>
    <row r="728" spans="1:15" x14ac:dyDescent="0.3">
      <c r="A728" s="3" t="str">
        <f>List!$I$7</f>
        <v>2019-20</v>
      </c>
      <c r="B728" s="3" t="s">
        <v>60</v>
      </c>
      <c r="C728" s="3">
        <v>6</v>
      </c>
      <c r="D728" s="3" t="s">
        <v>1819</v>
      </c>
      <c r="E728" s="3" t="s">
        <v>195</v>
      </c>
      <c r="F728" s="3">
        <v>73</v>
      </c>
      <c r="G728" s="3" t="s">
        <v>1333</v>
      </c>
      <c r="H728" s="3" t="s">
        <v>599</v>
      </c>
      <c r="I728" s="3" t="s">
        <v>59</v>
      </c>
      <c r="J728" s="3" t="s">
        <v>33</v>
      </c>
      <c r="K728" s="3" t="s">
        <v>48</v>
      </c>
      <c r="L728" s="3" t="s">
        <v>49</v>
      </c>
      <c r="M728" s="3" t="s">
        <v>1841</v>
      </c>
      <c r="N728" s="4">
        <v>63000</v>
      </c>
      <c r="O728" s="4">
        <v>11871222.224400003</v>
      </c>
    </row>
    <row r="729" spans="1:15" x14ac:dyDescent="0.3">
      <c r="A729" s="5" t="str">
        <f>List!$I$7</f>
        <v>2019-20</v>
      </c>
      <c r="B729" s="5" t="s">
        <v>60</v>
      </c>
      <c r="C729" s="5">
        <v>6</v>
      </c>
      <c r="D729" s="5" t="s">
        <v>1819</v>
      </c>
      <c r="E729" s="5" t="s">
        <v>199</v>
      </c>
      <c r="F729" s="5">
        <v>48</v>
      </c>
      <c r="G729" s="5" t="s">
        <v>1335</v>
      </c>
      <c r="H729" s="5" t="s">
        <v>373</v>
      </c>
      <c r="I729" s="5" t="s">
        <v>40</v>
      </c>
      <c r="J729" s="5" t="s">
        <v>86</v>
      </c>
      <c r="K729" s="5" t="s">
        <v>21</v>
      </c>
      <c r="L729" s="5" t="s">
        <v>22</v>
      </c>
      <c r="M729" s="5" t="s">
        <v>1841</v>
      </c>
      <c r="N729" s="6">
        <v>70500</v>
      </c>
      <c r="O729" s="6">
        <v>3370437.4017600012</v>
      </c>
    </row>
    <row r="730" spans="1:15" x14ac:dyDescent="0.3">
      <c r="A730" s="3" t="str">
        <f>List!$I$7</f>
        <v>2019-20</v>
      </c>
      <c r="B730" s="3" t="s">
        <v>125</v>
      </c>
      <c r="C730" s="3">
        <v>7</v>
      </c>
      <c r="D730" s="3" t="s">
        <v>1816</v>
      </c>
      <c r="E730" s="3" t="s">
        <v>305</v>
      </c>
      <c r="F730" s="3">
        <v>56</v>
      </c>
      <c r="G730" s="3" t="s">
        <v>294</v>
      </c>
      <c r="H730" s="3" t="s">
        <v>518</v>
      </c>
      <c r="I730" s="3" t="s">
        <v>80</v>
      </c>
      <c r="J730" s="3" t="s">
        <v>72</v>
      </c>
      <c r="K730" s="3" t="s">
        <v>34</v>
      </c>
      <c r="L730" s="3" t="s">
        <v>35</v>
      </c>
      <c r="M730" s="3" t="s">
        <v>1840</v>
      </c>
      <c r="N730" s="4">
        <v>57000</v>
      </c>
      <c r="O730" s="4">
        <v>10146395.171879999</v>
      </c>
    </row>
    <row r="731" spans="1:15" x14ac:dyDescent="0.3">
      <c r="A731" s="5" t="str">
        <f>List!$I$7</f>
        <v>2019-20</v>
      </c>
      <c r="B731" s="5" t="s">
        <v>36</v>
      </c>
      <c r="C731" s="5">
        <v>8</v>
      </c>
      <c r="D731" s="5" t="s">
        <v>1816</v>
      </c>
      <c r="E731" s="5" t="s">
        <v>264</v>
      </c>
      <c r="F731" s="5">
        <v>31</v>
      </c>
      <c r="G731" s="5" t="s">
        <v>1619</v>
      </c>
      <c r="H731" s="5" t="s">
        <v>1223</v>
      </c>
      <c r="I731" s="5" t="s">
        <v>63</v>
      </c>
      <c r="J731" s="5" t="s">
        <v>1805</v>
      </c>
      <c r="K731" s="5" t="s">
        <v>27</v>
      </c>
      <c r="L731" s="5" t="s">
        <v>35</v>
      </c>
      <c r="M731" s="5" t="s">
        <v>1840</v>
      </c>
      <c r="N731" s="6">
        <v>24000</v>
      </c>
      <c r="O731" s="6">
        <v>918142.72</v>
      </c>
    </row>
    <row r="732" spans="1:15" x14ac:dyDescent="0.3">
      <c r="A732" s="3" t="str">
        <f>List!$I$7</f>
        <v>2019-20</v>
      </c>
      <c r="B732" s="3" t="s">
        <v>116</v>
      </c>
      <c r="C732" s="3">
        <v>1</v>
      </c>
      <c r="D732" s="3" t="s">
        <v>1818</v>
      </c>
      <c r="E732" s="3" t="s">
        <v>421</v>
      </c>
      <c r="F732" s="3">
        <v>50</v>
      </c>
      <c r="G732" s="3" t="s">
        <v>1337</v>
      </c>
      <c r="H732" s="3" t="s">
        <v>506</v>
      </c>
      <c r="I732" s="3" t="s">
        <v>40</v>
      </c>
      <c r="J732" s="3" t="s">
        <v>44</v>
      </c>
      <c r="K732" s="3" t="s">
        <v>21</v>
      </c>
      <c r="L732" s="3" t="s">
        <v>22</v>
      </c>
      <c r="M732" s="3" t="s">
        <v>1839</v>
      </c>
      <c r="N732" s="4">
        <v>42000</v>
      </c>
      <c r="O732" s="4">
        <v>2380180.3256000001</v>
      </c>
    </row>
    <row r="733" spans="1:15" x14ac:dyDescent="0.3">
      <c r="A733" s="5" t="str">
        <f>List!$I$7</f>
        <v>2019-20</v>
      </c>
      <c r="B733" s="5" t="s">
        <v>50</v>
      </c>
      <c r="C733" s="5">
        <v>11</v>
      </c>
      <c r="D733" s="5" t="s">
        <v>1817</v>
      </c>
      <c r="E733" s="5" t="s">
        <v>183</v>
      </c>
      <c r="F733" s="5">
        <v>77</v>
      </c>
      <c r="G733" s="5" t="s">
        <v>1272</v>
      </c>
      <c r="H733" s="5" t="s">
        <v>135</v>
      </c>
      <c r="I733" s="5" t="s">
        <v>32</v>
      </c>
      <c r="J733" s="5" t="s">
        <v>1805</v>
      </c>
      <c r="K733" s="5" t="s">
        <v>27</v>
      </c>
      <c r="L733" s="5" t="s">
        <v>28</v>
      </c>
      <c r="M733" s="5" t="s">
        <v>1839</v>
      </c>
      <c r="N733" s="6">
        <v>81000</v>
      </c>
      <c r="O733" s="6">
        <v>10989656.251200002</v>
      </c>
    </row>
    <row r="734" spans="1:15" x14ac:dyDescent="0.3">
      <c r="A734" s="3" t="str">
        <f>List!$I$7</f>
        <v>2019-20</v>
      </c>
      <c r="B734" s="3" t="s">
        <v>125</v>
      </c>
      <c r="C734" s="3">
        <v>7</v>
      </c>
      <c r="D734" s="3" t="s">
        <v>1816</v>
      </c>
      <c r="E734" s="3" t="s">
        <v>119</v>
      </c>
      <c r="F734" s="3">
        <v>16</v>
      </c>
      <c r="G734" s="3" t="s">
        <v>1338</v>
      </c>
      <c r="H734" s="3" t="s">
        <v>285</v>
      </c>
      <c r="I734" s="3" t="s">
        <v>54</v>
      </c>
      <c r="J734" s="3" t="s">
        <v>86</v>
      </c>
      <c r="K734" s="3" t="s">
        <v>21</v>
      </c>
      <c r="L734" s="3" t="s">
        <v>22</v>
      </c>
      <c r="M734" s="3" t="s">
        <v>1841</v>
      </c>
      <c r="N734" s="4">
        <v>87000</v>
      </c>
      <c r="O734" s="4">
        <v>6012550.7904000012</v>
      </c>
    </row>
    <row r="735" spans="1:15" x14ac:dyDescent="0.3">
      <c r="A735" s="5" t="str">
        <f>List!$I$7</f>
        <v>2019-20</v>
      </c>
      <c r="B735" s="5" t="s">
        <v>101</v>
      </c>
      <c r="C735" s="5">
        <v>9</v>
      </c>
      <c r="D735" s="5" t="s">
        <v>1816</v>
      </c>
      <c r="E735" s="5" t="s">
        <v>126</v>
      </c>
      <c r="F735" s="5">
        <v>74</v>
      </c>
      <c r="G735" s="5" t="s">
        <v>1339</v>
      </c>
      <c r="H735" s="5" t="s">
        <v>1159</v>
      </c>
      <c r="I735" s="5" t="s">
        <v>20</v>
      </c>
      <c r="J735" s="5" t="s">
        <v>86</v>
      </c>
      <c r="K735" s="5" t="s">
        <v>27</v>
      </c>
      <c r="L735" s="5" t="s">
        <v>28</v>
      </c>
      <c r="M735" s="5" t="s">
        <v>1840</v>
      </c>
      <c r="N735" s="6">
        <v>28500</v>
      </c>
      <c r="O735" s="6">
        <v>167144.48959999997</v>
      </c>
    </row>
    <row r="736" spans="1:15" x14ac:dyDescent="0.3">
      <c r="A736" s="3" t="str">
        <f>List!$I$7</f>
        <v>2019-20</v>
      </c>
      <c r="B736" s="3" t="s">
        <v>101</v>
      </c>
      <c r="C736" s="3">
        <v>9</v>
      </c>
      <c r="D736" s="3" t="s">
        <v>1816</v>
      </c>
      <c r="E736" s="3" t="s">
        <v>145</v>
      </c>
      <c r="F736" s="3">
        <v>9</v>
      </c>
      <c r="G736" s="3" t="s">
        <v>1342</v>
      </c>
      <c r="H736" s="3" t="s">
        <v>505</v>
      </c>
      <c r="I736" s="3" t="s">
        <v>40</v>
      </c>
      <c r="J736" s="3" t="s">
        <v>1805</v>
      </c>
      <c r="K736" s="3" t="s">
        <v>34</v>
      </c>
      <c r="L736" s="3" t="s">
        <v>35</v>
      </c>
      <c r="M736" s="3" t="s">
        <v>1839</v>
      </c>
      <c r="N736" s="4">
        <v>24000</v>
      </c>
      <c r="O736" s="4">
        <v>151111.34720000002</v>
      </c>
    </row>
    <row r="737" spans="1:15" x14ac:dyDescent="0.3">
      <c r="A737" s="5" t="str">
        <f>List!$I$7</f>
        <v>2019-20</v>
      </c>
      <c r="B737" s="5" t="s">
        <v>16</v>
      </c>
      <c r="C737" s="5">
        <v>10</v>
      </c>
      <c r="D737" s="5" t="s">
        <v>1817</v>
      </c>
      <c r="E737" s="5" t="s">
        <v>89</v>
      </c>
      <c r="F737" s="5">
        <v>50</v>
      </c>
      <c r="G737" s="5" t="s">
        <v>1555</v>
      </c>
      <c r="H737" s="5" t="s">
        <v>516</v>
      </c>
      <c r="I737" s="5" t="s">
        <v>20</v>
      </c>
      <c r="J737" s="5" t="s">
        <v>44</v>
      </c>
      <c r="K737" s="5" t="s">
        <v>21</v>
      </c>
      <c r="L737" s="5" t="s">
        <v>22</v>
      </c>
      <c r="M737" s="5" t="s">
        <v>1841</v>
      </c>
      <c r="N737" s="6">
        <v>30000</v>
      </c>
      <c r="O737" s="6">
        <v>3429185.7600000002</v>
      </c>
    </row>
    <row r="738" spans="1:15" x14ac:dyDescent="0.3">
      <c r="A738" s="3" t="str">
        <f>List!$I$7</f>
        <v>2019-20</v>
      </c>
      <c r="B738" s="3" t="s">
        <v>16</v>
      </c>
      <c r="C738" s="3">
        <v>10</v>
      </c>
      <c r="D738" s="3" t="s">
        <v>1817</v>
      </c>
      <c r="E738" s="3" t="s">
        <v>267</v>
      </c>
      <c r="F738" s="3">
        <v>2</v>
      </c>
      <c r="G738" s="3" t="s">
        <v>1642</v>
      </c>
      <c r="H738" s="3" t="s">
        <v>994</v>
      </c>
      <c r="I738" s="3" t="s">
        <v>20</v>
      </c>
      <c r="J738" s="3" t="s">
        <v>44</v>
      </c>
      <c r="K738" s="3" t="s">
        <v>27</v>
      </c>
      <c r="L738" s="3" t="s">
        <v>35</v>
      </c>
      <c r="M738" s="3" t="s">
        <v>1841</v>
      </c>
      <c r="N738" s="4">
        <v>75000</v>
      </c>
      <c r="O738" s="4">
        <v>12387163.25</v>
      </c>
    </row>
    <row r="739" spans="1:15" x14ac:dyDescent="0.3">
      <c r="A739" s="5" t="str">
        <f>List!$I$7</f>
        <v>2019-20</v>
      </c>
      <c r="B739" s="5" t="s">
        <v>50</v>
      </c>
      <c r="C739" s="5">
        <v>11</v>
      </c>
      <c r="D739" s="5" t="s">
        <v>1817</v>
      </c>
      <c r="E739" s="5" t="s">
        <v>84</v>
      </c>
      <c r="F739" s="5">
        <v>17</v>
      </c>
      <c r="G739" s="5" t="s">
        <v>1345</v>
      </c>
      <c r="H739" s="5" t="s">
        <v>592</v>
      </c>
      <c r="I739" s="5" t="s">
        <v>63</v>
      </c>
      <c r="J739" s="5" t="s">
        <v>33</v>
      </c>
      <c r="K739" s="5" t="s">
        <v>27</v>
      </c>
      <c r="L739" s="5" t="s">
        <v>28</v>
      </c>
      <c r="M739" s="5" t="s">
        <v>1841</v>
      </c>
      <c r="N739" s="6">
        <v>54000</v>
      </c>
      <c r="O739" s="6">
        <v>8797822.9415999986</v>
      </c>
    </row>
    <row r="740" spans="1:15" x14ac:dyDescent="0.3">
      <c r="A740" s="3" t="str">
        <f>List!$I$7</f>
        <v>2019-20</v>
      </c>
      <c r="B740" s="3" t="s">
        <v>76</v>
      </c>
      <c r="C740" s="3">
        <v>4</v>
      </c>
      <c r="D740" s="3" t="s">
        <v>1819</v>
      </c>
      <c r="E740" s="3" t="s">
        <v>17</v>
      </c>
      <c r="F740" s="3">
        <v>16</v>
      </c>
      <c r="G740" s="3" t="s">
        <v>1346</v>
      </c>
      <c r="H740" s="3" t="s">
        <v>878</v>
      </c>
      <c r="I740" s="3" t="s">
        <v>80</v>
      </c>
      <c r="J740" s="3" t="s">
        <v>1805</v>
      </c>
      <c r="K740" s="3" t="s">
        <v>21</v>
      </c>
      <c r="L740" s="3" t="s">
        <v>22</v>
      </c>
      <c r="M740" s="3" t="s">
        <v>1840</v>
      </c>
      <c r="N740" s="4">
        <v>57000</v>
      </c>
      <c r="O740" s="4">
        <v>2532777.5352000003</v>
      </c>
    </row>
    <row r="741" spans="1:15" x14ac:dyDescent="0.3">
      <c r="A741" s="5" t="str">
        <f>List!$I$7</f>
        <v>2019-20</v>
      </c>
      <c r="B741" s="5" t="s">
        <v>141</v>
      </c>
      <c r="C741" s="5">
        <v>5</v>
      </c>
      <c r="D741" s="5" t="s">
        <v>1819</v>
      </c>
      <c r="E741" s="5" t="s">
        <v>597</v>
      </c>
      <c r="F741" s="5">
        <v>59</v>
      </c>
      <c r="G741" s="5" t="s">
        <v>275</v>
      </c>
      <c r="H741" s="5" t="s">
        <v>1436</v>
      </c>
      <c r="I741" s="5" t="s">
        <v>32</v>
      </c>
      <c r="J741" s="5" t="s">
        <v>44</v>
      </c>
      <c r="K741" s="5" t="s">
        <v>34</v>
      </c>
      <c r="L741" s="5" t="s">
        <v>35</v>
      </c>
      <c r="M741" s="5" t="s">
        <v>1841</v>
      </c>
      <c r="N741" s="6">
        <v>19500</v>
      </c>
      <c r="O741" s="6">
        <v>90137.026979999995</v>
      </c>
    </row>
    <row r="742" spans="1:15" x14ac:dyDescent="0.3">
      <c r="A742" s="3" t="str">
        <f>List!$I$7</f>
        <v>2019-20</v>
      </c>
      <c r="B742" s="3" t="s">
        <v>50</v>
      </c>
      <c r="C742" s="3">
        <v>11</v>
      </c>
      <c r="D742" s="3" t="s">
        <v>1817</v>
      </c>
      <c r="E742" s="3" t="s">
        <v>335</v>
      </c>
      <c r="F742" s="3">
        <v>23</v>
      </c>
      <c r="G742" s="3" t="s">
        <v>1136</v>
      </c>
      <c r="H742" s="3" t="s">
        <v>1292</v>
      </c>
      <c r="I742" s="3" t="s">
        <v>32</v>
      </c>
      <c r="J742" s="3" t="s">
        <v>86</v>
      </c>
      <c r="K742" s="3" t="s">
        <v>48</v>
      </c>
      <c r="L742" s="3" t="s">
        <v>49</v>
      </c>
      <c r="M742" s="3" t="s">
        <v>1839</v>
      </c>
      <c r="N742" s="4">
        <v>58500</v>
      </c>
      <c r="O742" s="4">
        <v>645261.59412000002</v>
      </c>
    </row>
    <row r="743" spans="1:15" x14ac:dyDescent="0.3">
      <c r="A743" s="5" t="str">
        <f>List!$I$7</f>
        <v>2019-20</v>
      </c>
      <c r="B743" s="5" t="s">
        <v>76</v>
      </c>
      <c r="C743" s="5">
        <v>4</v>
      </c>
      <c r="D743" s="5" t="s">
        <v>1819</v>
      </c>
      <c r="E743" s="5" t="s">
        <v>128</v>
      </c>
      <c r="F743" s="5">
        <v>14</v>
      </c>
      <c r="G743" s="5" t="s">
        <v>1506</v>
      </c>
      <c r="H743" s="5" t="s">
        <v>468</v>
      </c>
      <c r="I743" s="5" t="s">
        <v>80</v>
      </c>
      <c r="J743" s="5" t="s">
        <v>33</v>
      </c>
      <c r="K743" s="5" t="s">
        <v>27</v>
      </c>
      <c r="L743" s="5" t="s">
        <v>35</v>
      </c>
      <c r="M743" s="5" t="s">
        <v>1841</v>
      </c>
      <c r="N743" s="6">
        <v>79500</v>
      </c>
      <c r="O743" s="6">
        <v>363937.51680000004</v>
      </c>
    </row>
    <row r="744" spans="1:15" x14ac:dyDescent="0.3">
      <c r="A744" s="3" t="str">
        <f>List!$I$7</f>
        <v>2019-20</v>
      </c>
      <c r="B744" s="3" t="s">
        <v>101</v>
      </c>
      <c r="C744" s="3">
        <v>9</v>
      </c>
      <c r="D744" s="3" t="s">
        <v>1816</v>
      </c>
      <c r="E744" s="3" t="s">
        <v>29</v>
      </c>
      <c r="F744" s="3">
        <v>23</v>
      </c>
      <c r="G744" s="3" t="s">
        <v>1348</v>
      </c>
      <c r="H744" s="3" t="s">
        <v>1491</v>
      </c>
      <c r="I744" s="3" t="s">
        <v>32</v>
      </c>
      <c r="J744" s="3" t="s">
        <v>33</v>
      </c>
      <c r="K744" s="3" t="s">
        <v>48</v>
      </c>
      <c r="L744" s="3" t="s">
        <v>49</v>
      </c>
      <c r="M744" s="3" t="s">
        <v>1840</v>
      </c>
      <c r="N744" s="4">
        <v>61500</v>
      </c>
      <c r="O744" s="4">
        <v>2138364.0035999999</v>
      </c>
    </row>
    <row r="745" spans="1:15" x14ac:dyDescent="0.3">
      <c r="A745" s="5" t="str">
        <f>List!$I$7</f>
        <v>2019-20</v>
      </c>
      <c r="B745" s="5" t="s">
        <v>92</v>
      </c>
      <c r="C745" s="5">
        <v>12</v>
      </c>
      <c r="D745" s="5" t="s">
        <v>1817</v>
      </c>
      <c r="E745" s="5" t="s">
        <v>569</v>
      </c>
      <c r="F745" s="5">
        <v>16</v>
      </c>
      <c r="G745" s="5" t="s">
        <v>544</v>
      </c>
      <c r="H745" s="5" t="s">
        <v>1278</v>
      </c>
      <c r="I745" s="5" t="s">
        <v>40</v>
      </c>
      <c r="J745" s="5" t="s">
        <v>86</v>
      </c>
      <c r="K745" s="5" t="s">
        <v>21</v>
      </c>
      <c r="L745" s="5" t="s">
        <v>22</v>
      </c>
      <c r="M745" s="5" t="s">
        <v>1840</v>
      </c>
      <c r="N745" s="6">
        <v>79500</v>
      </c>
      <c r="O745" s="6">
        <v>201277.33361999999</v>
      </c>
    </row>
    <row r="746" spans="1:15" x14ac:dyDescent="0.3">
      <c r="A746" s="3" t="str">
        <f>List!$I$7</f>
        <v>2019-20</v>
      </c>
      <c r="B746" s="3" t="s">
        <v>92</v>
      </c>
      <c r="C746" s="3">
        <v>12</v>
      </c>
      <c r="D746" s="3" t="s">
        <v>1817</v>
      </c>
      <c r="E746" s="3" t="s">
        <v>305</v>
      </c>
      <c r="F746" s="3">
        <v>28</v>
      </c>
      <c r="G746" s="3" t="s">
        <v>1149</v>
      </c>
      <c r="H746" s="3" t="s">
        <v>1168</v>
      </c>
      <c r="I746" s="3" t="s">
        <v>40</v>
      </c>
      <c r="J746" s="3" t="s">
        <v>44</v>
      </c>
      <c r="K746" s="3" t="s">
        <v>48</v>
      </c>
      <c r="L746" s="3" t="s">
        <v>49</v>
      </c>
      <c r="M746" s="3" t="s">
        <v>1840</v>
      </c>
      <c r="N746" s="4">
        <v>24000</v>
      </c>
      <c r="O746" s="4">
        <v>1895814.4127999998</v>
      </c>
    </row>
    <row r="747" spans="1:15" x14ac:dyDescent="0.3">
      <c r="A747" s="5" t="str">
        <f>List!$I$7</f>
        <v>2019-20</v>
      </c>
      <c r="B747" s="5" t="s">
        <v>125</v>
      </c>
      <c r="C747" s="5">
        <v>7</v>
      </c>
      <c r="D747" s="5" t="s">
        <v>1816</v>
      </c>
      <c r="E747" s="5" t="s">
        <v>112</v>
      </c>
      <c r="F747" s="5">
        <v>72</v>
      </c>
      <c r="G747" s="5" t="s">
        <v>1136</v>
      </c>
      <c r="H747" s="5" t="s">
        <v>221</v>
      </c>
      <c r="I747" s="5" t="s">
        <v>20</v>
      </c>
      <c r="J747" s="5" t="s">
        <v>72</v>
      </c>
      <c r="K747" s="5" t="s">
        <v>34</v>
      </c>
      <c r="L747" s="5" t="s">
        <v>35</v>
      </c>
      <c r="M747" s="5" t="s">
        <v>1841</v>
      </c>
      <c r="N747" s="6">
        <v>37500</v>
      </c>
      <c r="O747" s="6">
        <v>413629.22700000007</v>
      </c>
    </row>
    <row r="748" spans="1:15" x14ac:dyDescent="0.3">
      <c r="A748" s="3" t="str">
        <f>List!$I$7</f>
        <v>2019-20</v>
      </c>
      <c r="B748" s="3" t="s">
        <v>60</v>
      </c>
      <c r="C748" s="3">
        <v>6</v>
      </c>
      <c r="D748" s="3" t="s">
        <v>1819</v>
      </c>
      <c r="E748" s="3" t="s">
        <v>402</v>
      </c>
      <c r="F748" s="3">
        <v>24</v>
      </c>
      <c r="G748" s="3" t="s">
        <v>1126</v>
      </c>
      <c r="H748" s="3" t="s">
        <v>769</v>
      </c>
      <c r="I748" s="3" t="s">
        <v>54</v>
      </c>
      <c r="J748" s="3" t="s">
        <v>1806</v>
      </c>
      <c r="K748" s="3" t="s">
        <v>48</v>
      </c>
      <c r="L748" s="3" t="s">
        <v>49</v>
      </c>
      <c r="M748" s="3" t="s">
        <v>1840</v>
      </c>
      <c r="N748" s="4">
        <v>60000</v>
      </c>
      <c r="O748" s="4">
        <v>33400617.148800004</v>
      </c>
    </row>
    <row r="749" spans="1:15" x14ac:dyDescent="0.3">
      <c r="A749" s="5" t="str">
        <f>List!$I$7</f>
        <v>2019-20</v>
      </c>
      <c r="B749" s="5" t="s">
        <v>60</v>
      </c>
      <c r="C749" s="5">
        <v>6</v>
      </c>
      <c r="D749" s="5" t="s">
        <v>1819</v>
      </c>
      <c r="E749" s="5" t="s">
        <v>163</v>
      </c>
      <c r="F749" s="5">
        <v>61</v>
      </c>
      <c r="G749" s="5" t="s">
        <v>486</v>
      </c>
      <c r="H749" s="5" t="s">
        <v>897</v>
      </c>
      <c r="I749" s="5" t="s">
        <v>59</v>
      </c>
      <c r="J749" s="5" t="s">
        <v>1806</v>
      </c>
      <c r="K749" s="5" t="s">
        <v>27</v>
      </c>
      <c r="L749" s="5" t="s">
        <v>28</v>
      </c>
      <c r="M749" s="5" t="s">
        <v>1840</v>
      </c>
      <c r="N749" s="6">
        <v>90000</v>
      </c>
      <c r="O749" s="6">
        <v>1249246.8647999999</v>
      </c>
    </row>
    <row r="750" spans="1:15" x14ac:dyDescent="0.3">
      <c r="A750" s="3" t="str">
        <f>List!$I$7</f>
        <v>2019-20</v>
      </c>
      <c r="B750" s="3" t="s">
        <v>76</v>
      </c>
      <c r="C750" s="3">
        <v>4</v>
      </c>
      <c r="D750" s="3" t="s">
        <v>1819</v>
      </c>
      <c r="E750" s="3" t="s">
        <v>322</v>
      </c>
      <c r="F750" s="3">
        <v>23</v>
      </c>
      <c r="G750" s="3" t="s">
        <v>1024</v>
      </c>
      <c r="H750" s="3" t="s">
        <v>307</v>
      </c>
      <c r="I750" s="3" t="s">
        <v>20</v>
      </c>
      <c r="J750" s="3" t="s">
        <v>33</v>
      </c>
      <c r="K750" s="3" t="s">
        <v>48</v>
      </c>
      <c r="L750" s="3" t="s">
        <v>49</v>
      </c>
      <c r="M750" s="3" t="s">
        <v>1841</v>
      </c>
      <c r="N750" s="4">
        <v>67500</v>
      </c>
      <c r="O750" s="4">
        <v>12197789.603999998</v>
      </c>
    </row>
    <row r="751" spans="1:15" x14ac:dyDescent="0.3">
      <c r="A751" s="5" t="str">
        <f>List!$I$7</f>
        <v>2019-20</v>
      </c>
      <c r="B751" s="5" t="s">
        <v>45</v>
      </c>
      <c r="C751" s="5">
        <v>2</v>
      </c>
      <c r="D751" s="5" t="s">
        <v>1818</v>
      </c>
      <c r="E751" s="5" t="s">
        <v>112</v>
      </c>
      <c r="F751" s="5">
        <v>60</v>
      </c>
      <c r="G751" s="5" t="s">
        <v>1351</v>
      </c>
      <c r="H751" s="5" t="s">
        <v>1065</v>
      </c>
      <c r="I751" s="5" t="s">
        <v>80</v>
      </c>
      <c r="J751" s="5" t="s">
        <v>33</v>
      </c>
      <c r="K751" s="5" t="s">
        <v>27</v>
      </c>
      <c r="L751" s="5" t="s">
        <v>28</v>
      </c>
      <c r="M751" s="5" t="s">
        <v>1841</v>
      </c>
      <c r="N751" s="6">
        <v>63000</v>
      </c>
      <c r="O751" s="6">
        <v>31850045.119199999</v>
      </c>
    </row>
    <row r="752" spans="1:15" x14ac:dyDescent="0.3">
      <c r="A752" s="3" t="str">
        <f>List!$I$7</f>
        <v>2019-20</v>
      </c>
      <c r="B752" s="3" t="s">
        <v>16</v>
      </c>
      <c r="C752" s="3">
        <v>10</v>
      </c>
      <c r="D752" s="3" t="s">
        <v>1817</v>
      </c>
      <c r="E752" s="3" t="s">
        <v>77</v>
      </c>
      <c r="F752" s="3">
        <v>24</v>
      </c>
      <c r="G752" s="3" t="s">
        <v>908</v>
      </c>
      <c r="H752" s="3" t="s">
        <v>235</v>
      </c>
      <c r="I752" s="3" t="s">
        <v>40</v>
      </c>
      <c r="J752" s="3" t="s">
        <v>44</v>
      </c>
      <c r="K752" s="3" t="s">
        <v>48</v>
      </c>
      <c r="L752" s="3" t="s">
        <v>49</v>
      </c>
      <c r="M752" s="3" t="s">
        <v>1841</v>
      </c>
      <c r="N752" s="4">
        <v>42000</v>
      </c>
      <c r="O752" s="4">
        <v>10255963.3792</v>
      </c>
    </row>
    <row r="753" spans="1:15" x14ac:dyDescent="0.3">
      <c r="A753" s="5" t="str">
        <f>List!$I$7</f>
        <v>2019-20</v>
      </c>
      <c r="B753" s="5" t="s">
        <v>45</v>
      </c>
      <c r="C753" s="5">
        <v>2</v>
      </c>
      <c r="D753" s="5" t="s">
        <v>1818</v>
      </c>
      <c r="E753" s="5" t="s">
        <v>109</v>
      </c>
      <c r="F753" s="5">
        <v>12</v>
      </c>
      <c r="G753" s="5" t="s">
        <v>1237</v>
      </c>
      <c r="H753" s="5" t="s">
        <v>913</v>
      </c>
      <c r="I753" s="5" t="s">
        <v>63</v>
      </c>
      <c r="J753" s="5" t="s">
        <v>33</v>
      </c>
      <c r="K753" s="5" t="s">
        <v>48</v>
      </c>
      <c r="L753" s="5" t="s">
        <v>55</v>
      </c>
      <c r="M753" s="5" t="s">
        <v>1841</v>
      </c>
      <c r="N753" s="6">
        <v>64500</v>
      </c>
      <c r="O753" s="6">
        <v>3953987.4211200001</v>
      </c>
    </row>
    <row r="754" spans="1:15" x14ac:dyDescent="0.3">
      <c r="A754" s="3" t="str">
        <f>List!$I$7</f>
        <v>2019-20</v>
      </c>
      <c r="B754" s="3" t="s">
        <v>36</v>
      </c>
      <c r="C754" s="3">
        <v>8</v>
      </c>
      <c r="D754" s="3" t="s">
        <v>1816</v>
      </c>
      <c r="E754" s="3" t="s">
        <v>183</v>
      </c>
      <c r="F754" s="3">
        <v>33</v>
      </c>
      <c r="G754" s="3" t="s">
        <v>784</v>
      </c>
      <c r="H754" s="3" t="s">
        <v>780</v>
      </c>
      <c r="I754" s="3" t="s">
        <v>26</v>
      </c>
      <c r="J754" s="3" t="s">
        <v>33</v>
      </c>
      <c r="K754" s="3" t="s">
        <v>27</v>
      </c>
      <c r="L754" s="3" t="s">
        <v>35</v>
      </c>
      <c r="M754" s="3" t="s">
        <v>1840</v>
      </c>
      <c r="N754" s="4">
        <v>19500</v>
      </c>
      <c r="O754" s="4">
        <v>140486.70635999998</v>
      </c>
    </row>
    <row r="755" spans="1:15" x14ac:dyDescent="0.3">
      <c r="A755" s="5" t="str">
        <f>List!$I$7</f>
        <v>2019-20</v>
      </c>
      <c r="B755" s="5" t="s">
        <v>16</v>
      </c>
      <c r="C755" s="5">
        <v>10</v>
      </c>
      <c r="D755" s="5" t="s">
        <v>1817</v>
      </c>
      <c r="E755" s="5" t="s">
        <v>267</v>
      </c>
      <c r="F755" s="5">
        <v>15</v>
      </c>
      <c r="G755" s="5" t="s">
        <v>1356</v>
      </c>
      <c r="H755" s="5" t="s">
        <v>271</v>
      </c>
      <c r="I755" s="5" t="s">
        <v>63</v>
      </c>
      <c r="J755" s="5" t="s">
        <v>72</v>
      </c>
      <c r="K755" s="5" t="s">
        <v>34</v>
      </c>
      <c r="L755" s="5" t="s">
        <v>35</v>
      </c>
      <c r="M755" s="5" t="s">
        <v>1841</v>
      </c>
      <c r="N755" s="6">
        <v>63000</v>
      </c>
      <c r="O755" s="6">
        <v>646979.81039999996</v>
      </c>
    </row>
    <row r="756" spans="1:15" x14ac:dyDescent="0.3">
      <c r="A756" s="3" t="str">
        <f>List!$I$7</f>
        <v>2019-20</v>
      </c>
      <c r="B756" s="3" t="s">
        <v>76</v>
      </c>
      <c r="C756" s="3">
        <v>4</v>
      </c>
      <c r="D756" s="3" t="s">
        <v>1819</v>
      </c>
      <c r="E756" s="3" t="s">
        <v>17</v>
      </c>
      <c r="F756" s="3">
        <v>7</v>
      </c>
      <c r="G756" s="3" t="s">
        <v>1621</v>
      </c>
      <c r="H756" s="3" t="s">
        <v>921</v>
      </c>
      <c r="I756" s="3" t="s">
        <v>26</v>
      </c>
      <c r="J756" s="3" t="s">
        <v>86</v>
      </c>
      <c r="K756" s="3" t="s">
        <v>34</v>
      </c>
      <c r="L756" s="3" t="s">
        <v>35</v>
      </c>
      <c r="M756" s="3" t="s">
        <v>1839</v>
      </c>
      <c r="N756" s="4">
        <v>10500</v>
      </c>
      <c r="O756" s="4">
        <v>5475275.8367999997</v>
      </c>
    </row>
    <row r="757" spans="1:15" x14ac:dyDescent="0.3">
      <c r="A757" s="5" t="str">
        <f>List!$I$7</f>
        <v>2019-20</v>
      </c>
      <c r="B757" s="5" t="s">
        <v>50</v>
      </c>
      <c r="C757" s="5">
        <v>11</v>
      </c>
      <c r="D757" s="5" t="s">
        <v>1817</v>
      </c>
      <c r="E757" s="5" t="s">
        <v>70</v>
      </c>
      <c r="F757" s="5">
        <v>50</v>
      </c>
      <c r="G757" s="5" t="s">
        <v>556</v>
      </c>
      <c r="H757" s="5" t="s">
        <v>585</v>
      </c>
      <c r="I757" s="5" t="s">
        <v>32</v>
      </c>
      <c r="J757" s="5" t="s">
        <v>72</v>
      </c>
      <c r="K757" s="5" t="s">
        <v>21</v>
      </c>
      <c r="L757" s="5" t="s">
        <v>22</v>
      </c>
      <c r="M757" s="5" t="s">
        <v>1841</v>
      </c>
      <c r="N757" s="6">
        <v>67500</v>
      </c>
      <c r="O757" s="6">
        <v>12629650.571999999</v>
      </c>
    </row>
    <row r="758" spans="1:15" x14ac:dyDescent="0.3">
      <c r="A758" s="3" t="str">
        <f>List!$I$7</f>
        <v>2019-20</v>
      </c>
      <c r="B758" s="3" t="s">
        <v>101</v>
      </c>
      <c r="C758" s="3">
        <v>9</v>
      </c>
      <c r="D758" s="3" t="s">
        <v>1816</v>
      </c>
      <c r="E758" s="3" t="s">
        <v>163</v>
      </c>
      <c r="F758" s="3">
        <v>20</v>
      </c>
      <c r="G758" s="3" t="s">
        <v>589</v>
      </c>
      <c r="H758" s="3" t="s">
        <v>1159</v>
      </c>
      <c r="I758" s="3" t="s">
        <v>20</v>
      </c>
      <c r="J758" s="3" t="s">
        <v>86</v>
      </c>
      <c r="K758" s="3" t="s">
        <v>27</v>
      </c>
      <c r="L758" s="3" t="s">
        <v>28</v>
      </c>
      <c r="M758" s="3" t="s">
        <v>1840</v>
      </c>
      <c r="N758" s="4">
        <v>58500</v>
      </c>
      <c r="O758" s="4">
        <v>29757592.245000001</v>
      </c>
    </row>
    <row r="759" spans="1:15" x14ac:dyDescent="0.3">
      <c r="A759" s="5" t="str">
        <f>List!$I$7</f>
        <v>2019-20</v>
      </c>
      <c r="B759" s="5" t="s">
        <v>60</v>
      </c>
      <c r="C759" s="5">
        <v>6</v>
      </c>
      <c r="D759" s="5" t="s">
        <v>1819</v>
      </c>
      <c r="E759" s="5" t="s">
        <v>614</v>
      </c>
      <c r="F759" s="5">
        <v>16</v>
      </c>
      <c r="G759" s="5" t="s">
        <v>1133</v>
      </c>
      <c r="H759" s="5" t="s">
        <v>364</v>
      </c>
      <c r="I759" s="5" t="s">
        <v>26</v>
      </c>
      <c r="J759" s="5" t="s">
        <v>33</v>
      </c>
      <c r="K759" s="5" t="s">
        <v>21</v>
      </c>
      <c r="L759" s="5" t="s">
        <v>22</v>
      </c>
      <c r="M759" s="5" t="s">
        <v>1840</v>
      </c>
      <c r="N759" s="6">
        <v>70500</v>
      </c>
      <c r="O759" s="6">
        <v>3530377.9279999998</v>
      </c>
    </row>
    <row r="760" spans="1:15" x14ac:dyDescent="0.3">
      <c r="A760" s="3" t="str">
        <f>List!$I$7</f>
        <v>2019-20</v>
      </c>
      <c r="B760" s="3" t="s">
        <v>50</v>
      </c>
      <c r="C760" s="3">
        <v>11</v>
      </c>
      <c r="D760" s="3" t="s">
        <v>1817</v>
      </c>
      <c r="E760" s="3" t="s">
        <v>41</v>
      </c>
      <c r="F760" s="3">
        <v>23</v>
      </c>
      <c r="G760" s="3" t="s">
        <v>1259</v>
      </c>
      <c r="H760" s="3" t="s">
        <v>1299</v>
      </c>
      <c r="I760" s="3" t="s">
        <v>59</v>
      </c>
      <c r="J760" s="3" t="s">
        <v>44</v>
      </c>
      <c r="K760" s="3" t="s">
        <v>48</v>
      </c>
      <c r="L760" s="3" t="s">
        <v>49</v>
      </c>
      <c r="M760" s="3" t="s">
        <v>1840</v>
      </c>
      <c r="N760" s="4">
        <v>51000</v>
      </c>
      <c r="O760" s="4">
        <v>335676.07039999997</v>
      </c>
    </row>
    <row r="761" spans="1:15" x14ac:dyDescent="0.3">
      <c r="A761" s="5" t="str">
        <f>List!$I$7</f>
        <v>2019-20</v>
      </c>
      <c r="B761" s="5" t="s">
        <v>116</v>
      </c>
      <c r="C761" s="5">
        <v>1</v>
      </c>
      <c r="D761" s="5" t="s">
        <v>1818</v>
      </c>
      <c r="E761" s="5" t="s">
        <v>188</v>
      </c>
      <c r="F761" s="5">
        <v>45</v>
      </c>
      <c r="G761" s="5" t="s">
        <v>700</v>
      </c>
      <c r="H761" s="5" t="s">
        <v>749</v>
      </c>
      <c r="I761" s="5" t="s">
        <v>40</v>
      </c>
      <c r="J761" s="5" t="s">
        <v>1806</v>
      </c>
      <c r="K761" s="5" t="s">
        <v>34</v>
      </c>
      <c r="L761" s="5" t="s">
        <v>35</v>
      </c>
      <c r="M761" s="5" t="s">
        <v>1840</v>
      </c>
      <c r="N761" s="6">
        <v>7500</v>
      </c>
      <c r="O761" s="6">
        <v>727669.30499999993</v>
      </c>
    </row>
    <row r="762" spans="1:15" x14ac:dyDescent="0.3">
      <c r="A762" s="3" t="str">
        <f>List!$I$7</f>
        <v>2019-20</v>
      </c>
      <c r="B762" s="3" t="s">
        <v>45</v>
      </c>
      <c r="C762" s="3">
        <v>2</v>
      </c>
      <c r="D762" s="3" t="s">
        <v>1818</v>
      </c>
      <c r="E762" s="3" t="s">
        <v>410</v>
      </c>
      <c r="F762" s="3">
        <v>63</v>
      </c>
      <c r="G762" s="3" t="s">
        <v>424</v>
      </c>
      <c r="H762" s="3" t="s">
        <v>764</v>
      </c>
      <c r="I762" s="3" t="s">
        <v>63</v>
      </c>
      <c r="J762" s="3" t="s">
        <v>44</v>
      </c>
      <c r="K762" s="3" t="s">
        <v>21</v>
      </c>
      <c r="L762" s="3" t="s">
        <v>22</v>
      </c>
      <c r="M762" s="3" t="s">
        <v>1839</v>
      </c>
      <c r="N762" s="4">
        <v>75000</v>
      </c>
      <c r="O762" s="4">
        <v>6256663.6769999992</v>
      </c>
    </row>
    <row r="763" spans="1:15" x14ac:dyDescent="0.3">
      <c r="A763" s="5" t="str">
        <f>List!$I$7</f>
        <v>2019-20</v>
      </c>
      <c r="B763" s="5" t="s">
        <v>36</v>
      </c>
      <c r="C763" s="5">
        <v>8</v>
      </c>
      <c r="D763" s="5" t="s">
        <v>1816</v>
      </c>
      <c r="E763" s="5" t="s">
        <v>157</v>
      </c>
      <c r="F763" s="5">
        <v>81</v>
      </c>
      <c r="G763" s="5" t="s">
        <v>1359</v>
      </c>
      <c r="H763" s="5" t="s">
        <v>62</v>
      </c>
      <c r="I763" s="5" t="s">
        <v>63</v>
      </c>
      <c r="J763" s="5" t="s">
        <v>72</v>
      </c>
      <c r="K763" s="5" t="s">
        <v>48</v>
      </c>
      <c r="L763" s="5" t="s">
        <v>49</v>
      </c>
      <c r="M763" s="5" t="s">
        <v>1839</v>
      </c>
      <c r="N763" s="6">
        <v>87000</v>
      </c>
      <c r="O763" s="6">
        <v>2300075.9344000001</v>
      </c>
    </row>
    <row r="764" spans="1:15" x14ac:dyDescent="0.3">
      <c r="A764" s="3" t="str">
        <f>List!$I$7</f>
        <v>2019-20</v>
      </c>
      <c r="B764" s="3" t="s">
        <v>16</v>
      </c>
      <c r="C764" s="3">
        <v>10</v>
      </c>
      <c r="D764" s="3" t="s">
        <v>1817</v>
      </c>
      <c r="E764" s="3" t="s">
        <v>342</v>
      </c>
      <c r="F764" s="3">
        <v>24</v>
      </c>
      <c r="G764" s="3" t="s">
        <v>852</v>
      </c>
      <c r="H764" s="3" t="s">
        <v>609</v>
      </c>
      <c r="I764" s="3" t="s">
        <v>20</v>
      </c>
      <c r="J764" s="3" t="s">
        <v>72</v>
      </c>
      <c r="K764" s="3" t="s">
        <v>48</v>
      </c>
      <c r="L764" s="3" t="s">
        <v>49</v>
      </c>
      <c r="M764" s="3" t="s">
        <v>1839</v>
      </c>
      <c r="N764" s="4">
        <v>21000</v>
      </c>
      <c r="O764" s="4">
        <v>152799.04639999999</v>
      </c>
    </row>
    <row r="765" spans="1:15" x14ac:dyDescent="0.3">
      <c r="A765" s="5" t="str">
        <f>List!$I$7</f>
        <v>2019-20</v>
      </c>
      <c r="B765" s="5" t="s">
        <v>125</v>
      </c>
      <c r="C765" s="5">
        <v>7</v>
      </c>
      <c r="D765" s="5" t="s">
        <v>1816</v>
      </c>
      <c r="E765" s="5" t="s">
        <v>128</v>
      </c>
      <c r="F765" s="5">
        <v>40</v>
      </c>
      <c r="G765" s="5" t="s">
        <v>734</v>
      </c>
      <c r="H765" s="5" t="s">
        <v>1488</v>
      </c>
      <c r="I765" s="5" t="s">
        <v>59</v>
      </c>
      <c r="J765" s="5" t="s">
        <v>86</v>
      </c>
      <c r="K765" s="5" t="s">
        <v>34</v>
      </c>
      <c r="L765" s="5" t="s">
        <v>35</v>
      </c>
      <c r="M765" s="5" t="s">
        <v>1839</v>
      </c>
      <c r="N765" s="6">
        <v>52500</v>
      </c>
      <c r="O765" s="6">
        <v>917361.67599999998</v>
      </c>
    </row>
    <row r="766" spans="1:15" x14ac:dyDescent="0.3">
      <c r="A766" s="3" t="str">
        <f>List!$I$7</f>
        <v>2019-20</v>
      </c>
      <c r="B766" s="3" t="s">
        <v>83</v>
      </c>
      <c r="C766" s="3">
        <v>3</v>
      </c>
      <c r="D766" s="3" t="s">
        <v>1818</v>
      </c>
      <c r="E766" s="3" t="s">
        <v>250</v>
      </c>
      <c r="F766" s="3">
        <v>66</v>
      </c>
      <c r="G766" s="3" t="s">
        <v>1104</v>
      </c>
      <c r="H766" s="3" t="s">
        <v>561</v>
      </c>
      <c r="I766" s="3" t="s">
        <v>20</v>
      </c>
      <c r="J766" s="3" t="s">
        <v>1806</v>
      </c>
      <c r="K766" s="3" t="s">
        <v>21</v>
      </c>
      <c r="L766" s="3" t="s">
        <v>22</v>
      </c>
      <c r="M766" s="3" t="s">
        <v>1840</v>
      </c>
      <c r="N766" s="4">
        <v>93000</v>
      </c>
      <c r="O766" s="4">
        <v>2992565.8175400002</v>
      </c>
    </row>
    <row r="767" spans="1:15" x14ac:dyDescent="0.3">
      <c r="A767" s="5" t="str">
        <f>List!$I$7</f>
        <v>2019-20</v>
      </c>
      <c r="B767" s="5" t="s">
        <v>76</v>
      </c>
      <c r="C767" s="5">
        <v>4</v>
      </c>
      <c r="D767" s="5" t="s">
        <v>1819</v>
      </c>
      <c r="E767" s="5" t="s">
        <v>330</v>
      </c>
      <c r="F767" s="5">
        <v>66</v>
      </c>
      <c r="G767" s="5" t="s">
        <v>1360</v>
      </c>
      <c r="H767" s="5" t="s">
        <v>510</v>
      </c>
      <c r="I767" s="5" t="s">
        <v>20</v>
      </c>
      <c r="J767" s="5" t="s">
        <v>1805</v>
      </c>
      <c r="K767" s="5" t="s">
        <v>21</v>
      </c>
      <c r="L767" s="5" t="s">
        <v>22</v>
      </c>
      <c r="M767" s="5" t="s">
        <v>1840</v>
      </c>
      <c r="N767" s="6">
        <v>7500</v>
      </c>
      <c r="O767" s="6">
        <v>17899169.042700004</v>
      </c>
    </row>
    <row r="768" spans="1:15" x14ac:dyDescent="0.3">
      <c r="A768" s="3" t="str">
        <f>List!$I$7</f>
        <v>2019-20</v>
      </c>
      <c r="B768" s="3" t="s">
        <v>92</v>
      </c>
      <c r="C768" s="3">
        <v>12</v>
      </c>
      <c r="D768" s="3" t="s">
        <v>1817</v>
      </c>
      <c r="E768" s="3" t="s">
        <v>191</v>
      </c>
      <c r="F768" s="3">
        <v>81</v>
      </c>
      <c r="G768" s="3" t="s">
        <v>886</v>
      </c>
      <c r="H768" s="3" t="s">
        <v>1205</v>
      </c>
      <c r="I768" s="3" t="s">
        <v>54</v>
      </c>
      <c r="J768" s="3" t="s">
        <v>33</v>
      </c>
      <c r="K768" s="3" t="s">
        <v>48</v>
      </c>
      <c r="L768" s="3" t="s">
        <v>49</v>
      </c>
      <c r="M768" s="3" t="s">
        <v>1840</v>
      </c>
      <c r="N768" s="4">
        <v>78000</v>
      </c>
      <c r="O768" s="4">
        <v>688698.29599999997</v>
      </c>
    </row>
    <row r="769" spans="1:15" x14ac:dyDescent="0.3">
      <c r="A769" s="5" t="str">
        <f>List!$I$7</f>
        <v>2019-20</v>
      </c>
      <c r="B769" s="5" t="s">
        <v>50</v>
      </c>
      <c r="C769" s="5">
        <v>11</v>
      </c>
      <c r="D769" s="5" t="s">
        <v>1817</v>
      </c>
      <c r="E769" s="5" t="s">
        <v>180</v>
      </c>
      <c r="F769" s="5">
        <v>64</v>
      </c>
      <c r="G769" s="5" t="s">
        <v>299</v>
      </c>
      <c r="H769" s="5" t="s">
        <v>1244</v>
      </c>
      <c r="I769" s="5" t="s">
        <v>20</v>
      </c>
      <c r="J769" s="5" t="s">
        <v>33</v>
      </c>
      <c r="K769" s="5" t="s">
        <v>48</v>
      </c>
      <c r="L769" s="5" t="s">
        <v>49</v>
      </c>
      <c r="M769" s="5" t="s">
        <v>1840</v>
      </c>
      <c r="N769" s="6">
        <v>58500</v>
      </c>
      <c r="O769" s="6">
        <v>1695044.6369999999</v>
      </c>
    </row>
    <row r="770" spans="1:15" x14ac:dyDescent="0.3">
      <c r="A770" s="3" t="str">
        <f>List!$I$7</f>
        <v>2019-20</v>
      </c>
      <c r="B770" s="3" t="s">
        <v>141</v>
      </c>
      <c r="C770" s="3">
        <v>5</v>
      </c>
      <c r="D770" s="3" t="s">
        <v>1819</v>
      </c>
      <c r="E770" s="3" t="s">
        <v>112</v>
      </c>
      <c r="F770" s="3">
        <v>83</v>
      </c>
      <c r="G770" s="3" t="s">
        <v>1237</v>
      </c>
      <c r="H770" s="3" t="s">
        <v>590</v>
      </c>
      <c r="I770" s="3" t="s">
        <v>20</v>
      </c>
      <c r="J770" s="3" t="s">
        <v>1805</v>
      </c>
      <c r="K770" s="3" t="s">
        <v>27</v>
      </c>
      <c r="L770" s="3" t="s">
        <v>28</v>
      </c>
      <c r="M770" s="3" t="s">
        <v>1840</v>
      </c>
      <c r="N770" s="4">
        <v>48000</v>
      </c>
      <c r="O770" s="4">
        <v>2942502.26688</v>
      </c>
    </row>
    <row r="771" spans="1:15" x14ac:dyDescent="0.3">
      <c r="A771" s="5" t="str">
        <f>List!$I$7</f>
        <v>2019-20</v>
      </c>
      <c r="B771" s="5" t="s">
        <v>101</v>
      </c>
      <c r="C771" s="5">
        <v>9</v>
      </c>
      <c r="D771" s="5" t="s">
        <v>1816</v>
      </c>
      <c r="E771" s="5" t="s">
        <v>344</v>
      </c>
      <c r="F771" s="5">
        <v>31</v>
      </c>
      <c r="G771" s="5" t="s">
        <v>675</v>
      </c>
      <c r="H771" s="5" t="s">
        <v>854</v>
      </c>
      <c r="I771" s="5" t="s">
        <v>26</v>
      </c>
      <c r="J771" s="5" t="s">
        <v>1805</v>
      </c>
      <c r="K771" s="5" t="s">
        <v>34</v>
      </c>
      <c r="L771" s="5" t="s">
        <v>35</v>
      </c>
      <c r="M771" s="5" t="s">
        <v>1840</v>
      </c>
      <c r="N771" s="6">
        <v>39000</v>
      </c>
      <c r="O771" s="6">
        <v>7521383.0754000004</v>
      </c>
    </row>
    <row r="772" spans="1:15" x14ac:dyDescent="0.3">
      <c r="A772" s="3" t="str">
        <f>List!$I$7</f>
        <v>2019-20</v>
      </c>
      <c r="B772" s="3" t="s">
        <v>101</v>
      </c>
      <c r="C772" s="3">
        <v>9</v>
      </c>
      <c r="D772" s="3" t="s">
        <v>1816</v>
      </c>
      <c r="E772" s="3" t="s">
        <v>344</v>
      </c>
      <c r="F772" s="3">
        <v>25</v>
      </c>
      <c r="G772" s="3" t="s">
        <v>451</v>
      </c>
      <c r="H772" s="3" t="s">
        <v>1266</v>
      </c>
      <c r="I772" s="3" t="s">
        <v>54</v>
      </c>
      <c r="J772" s="3" t="s">
        <v>1806</v>
      </c>
      <c r="K772" s="3" t="s">
        <v>27</v>
      </c>
      <c r="L772" s="3" t="s">
        <v>28</v>
      </c>
      <c r="M772" s="3" t="s">
        <v>1841</v>
      </c>
      <c r="N772" s="4">
        <v>48000</v>
      </c>
      <c r="O772" s="4">
        <v>393006.31040000002</v>
      </c>
    </row>
    <row r="773" spans="1:15" x14ac:dyDescent="0.3">
      <c r="A773" s="5" t="str">
        <f>List!$I$7</f>
        <v>2019-20</v>
      </c>
      <c r="B773" s="5" t="s">
        <v>92</v>
      </c>
      <c r="C773" s="5">
        <v>12</v>
      </c>
      <c r="D773" s="5" t="s">
        <v>1817</v>
      </c>
      <c r="E773" s="5" t="s">
        <v>160</v>
      </c>
      <c r="F773" s="5">
        <v>32</v>
      </c>
      <c r="G773" s="5" t="s">
        <v>586</v>
      </c>
      <c r="H773" s="5" t="s">
        <v>1469</v>
      </c>
      <c r="I773" s="5" t="s">
        <v>54</v>
      </c>
      <c r="J773" s="5" t="s">
        <v>44</v>
      </c>
      <c r="K773" s="5" t="s">
        <v>34</v>
      </c>
      <c r="L773" s="5" t="s">
        <v>35</v>
      </c>
      <c r="M773" s="5" t="s">
        <v>1839</v>
      </c>
      <c r="N773" s="6">
        <v>76500</v>
      </c>
      <c r="O773" s="6">
        <v>7181215.2521999991</v>
      </c>
    </row>
    <row r="774" spans="1:15" x14ac:dyDescent="0.3">
      <c r="A774" s="3" t="str">
        <f>List!$I$7</f>
        <v>2019-20</v>
      </c>
      <c r="B774" s="3" t="s">
        <v>101</v>
      </c>
      <c r="C774" s="3">
        <v>9</v>
      </c>
      <c r="D774" s="3" t="s">
        <v>1816</v>
      </c>
      <c r="E774" s="3" t="s">
        <v>56</v>
      </c>
      <c r="F774" s="3">
        <v>25</v>
      </c>
      <c r="G774" s="3" t="s">
        <v>602</v>
      </c>
      <c r="H774" s="3" t="s">
        <v>1047</v>
      </c>
      <c r="I774" s="3" t="s">
        <v>26</v>
      </c>
      <c r="J774" s="3" t="s">
        <v>33</v>
      </c>
      <c r="K774" s="3" t="s">
        <v>27</v>
      </c>
      <c r="L774" s="3" t="s">
        <v>28</v>
      </c>
      <c r="M774" s="3" t="s">
        <v>1839</v>
      </c>
      <c r="N774" s="4">
        <v>37500</v>
      </c>
      <c r="O774" s="4">
        <v>1704581.56</v>
      </c>
    </row>
    <row r="775" spans="1:15" x14ac:dyDescent="0.3">
      <c r="A775" s="5" t="str">
        <f>List!$I$7</f>
        <v>2019-20</v>
      </c>
      <c r="B775" s="5" t="s">
        <v>101</v>
      </c>
      <c r="C775" s="5">
        <v>9</v>
      </c>
      <c r="D775" s="5" t="s">
        <v>1816</v>
      </c>
      <c r="E775" s="5" t="s">
        <v>142</v>
      </c>
      <c r="F775" s="5">
        <v>76</v>
      </c>
      <c r="G775" s="5" t="s">
        <v>308</v>
      </c>
      <c r="H775" s="5" t="s">
        <v>545</v>
      </c>
      <c r="I775" s="5" t="s">
        <v>20</v>
      </c>
      <c r="J775" s="5" t="s">
        <v>72</v>
      </c>
      <c r="K775" s="5" t="s">
        <v>48</v>
      </c>
      <c r="L775" s="5" t="s">
        <v>49</v>
      </c>
      <c r="M775" s="5" t="s">
        <v>1840</v>
      </c>
      <c r="N775" s="6">
        <v>36000</v>
      </c>
      <c r="O775" s="6">
        <v>1554444.39744</v>
      </c>
    </row>
    <row r="776" spans="1:15" x14ac:dyDescent="0.3">
      <c r="A776" s="3" t="str">
        <f>List!$I$7</f>
        <v>2019-20</v>
      </c>
      <c r="B776" s="3" t="s">
        <v>50</v>
      </c>
      <c r="C776" s="3">
        <v>11</v>
      </c>
      <c r="D776" s="3" t="s">
        <v>1817</v>
      </c>
      <c r="E776" s="3" t="s">
        <v>96</v>
      </c>
      <c r="F776" s="3">
        <v>19</v>
      </c>
      <c r="G776" s="3" t="s">
        <v>1621</v>
      </c>
      <c r="H776" s="3" t="s">
        <v>58</v>
      </c>
      <c r="I776" s="3" t="s">
        <v>59</v>
      </c>
      <c r="J776" s="3" t="s">
        <v>1805</v>
      </c>
      <c r="K776" s="3" t="s">
        <v>48</v>
      </c>
      <c r="L776" s="3" t="s">
        <v>49</v>
      </c>
      <c r="M776" s="3" t="s">
        <v>1840</v>
      </c>
      <c r="N776" s="4">
        <v>25500</v>
      </c>
      <c r="O776" s="4">
        <v>13318977.460800001</v>
      </c>
    </row>
    <row r="777" spans="1:15" x14ac:dyDescent="0.3">
      <c r="A777" s="5" t="str">
        <f>List!$I$7</f>
        <v>2019-20</v>
      </c>
      <c r="B777" s="5" t="s">
        <v>101</v>
      </c>
      <c r="C777" s="5">
        <v>9</v>
      </c>
      <c r="D777" s="5" t="s">
        <v>1816</v>
      </c>
      <c r="E777" s="5" t="s">
        <v>142</v>
      </c>
      <c r="F777" s="5">
        <v>19</v>
      </c>
      <c r="G777" s="5" t="s">
        <v>1573</v>
      </c>
      <c r="H777" s="5" t="s">
        <v>242</v>
      </c>
      <c r="I777" s="5" t="s">
        <v>59</v>
      </c>
      <c r="J777" s="5" t="s">
        <v>86</v>
      </c>
      <c r="K777" s="5" t="s">
        <v>48</v>
      </c>
      <c r="L777" s="5" t="s">
        <v>49</v>
      </c>
      <c r="M777" s="5" t="s">
        <v>1841</v>
      </c>
      <c r="N777" s="6">
        <v>64500</v>
      </c>
      <c r="O777" s="6">
        <v>433504.78379999998</v>
      </c>
    </row>
    <row r="778" spans="1:15" x14ac:dyDescent="0.3">
      <c r="A778" s="3" t="str">
        <f>List!$I$7</f>
        <v>2019-20</v>
      </c>
      <c r="B778" s="3" t="s">
        <v>36</v>
      </c>
      <c r="C778" s="3">
        <v>8</v>
      </c>
      <c r="D778" s="3" t="s">
        <v>1816</v>
      </c>
      <c r="E778" s="3" t="s">
        <v>322</v>
      </c>
      <c r="F778" s="3">
        <v>48</v>
      </c>
      <c r="G778" s="3" t="s">
        <v>1152</v>
      </c>
      <c r="H778" s="3" t="s">
        <v>407</v>
      </c>
      <c r="I778" s="3" t="s">
        <v>80</v>
      </c>
      <c r="J778" s="3" t="s">
        <v>44</v>
      </c>
      <c r="K778" s="3" t="s">
        <v>21</v>
      </c>
      <c r="L778" s="3" t="s">
        <v>22</v>
      </c>
      <c r="M778" s="3" t="s">
        <v>1840</v>
      </c>
      <c r="N778" s="4">
        <v>70500</v>
      </c>
      <c r="O778" s="4">
        <v>387432.04499999998</v>
      </c>
    </row>
    <row r="779" spans="1:15" x14ac:dyDescent="0.3">
      <c r="A779" s="5" t="str">
        <f>List!$I$7</f>
        <v>2019-20</v>
      </c>
      <c r="B779" s="5" t="s">
        <v>141</v>
      </c>
      <c r="C779" s="5">
        <v>5</v>
      </c>
      <c r="D779" s="5" t="s">
        <v>1819</v>
      </c>
      <c r="E779" s="5" t="s">
        <v>614</v>
      </c>
      <c r="F779" s="5">
        <v>20</v>
      </c>
      <c r="G779" s="5" t="s">
        <v>1580</v>
      </c>
      <c r="H779" s="5" t="s">
        <v>71</v>
      </c>
      <c r="I779" s="5" t="s">
        <v>26</v>
      </c>
      <c r="J779" s="5" t="s">
        <v>72</v>
      </c>
      <c r="K779" s="5" t="s">
        <v>27</v>
      </c>
      <c r="L779" s="5" t="s">
        <v>28</v>
      </c>
      <c r="M779" s="5" t="s">
        <v>1840</v>
      </c>
      <c r="N779" s="6">
        <v>81000</v>
      </c>
      <c r="O779" s="6">
        <v>490811.27039999998</v>
      </c>
    </row>
    <row r="780" spans="1:15" x14ac:dyDescent="0.3">
      <c r="A780" s="3" t="str">
        <f>List!$I$7</f>
        <v>2019-20</v>
      </c>
      <c r="B780" s="3" t="s">
        <v>83</v>
      </c>
      <c r="C780" s="3">
        <v>3</v>
      </c>
      <c r="D780" s="3" t="s">
        <v>1818</v>
      </c>
      <c r="E780" s="3" t="s">
        <v>41</v>
      </c>
      <c r="F780" s="3">
        <v>55</v>
      </c>
      <c r="G780" s="3" t="s">
        <v>1364</v>
      </c>
      <c r="H780" s="3" t="s">
        <v>204</v>
      </c>
      <c r="I780" s="3" t="s">
        <v>32</v>
      </c>
      <c r="J780" s="3" t="s">
        <v>86</v>
      </c>
      <c r="K780" s="3" t="s">
        <v>48</v>
      </c>
      <c r="L780" s="3" t="s">
        <v>55</v>
      </c>
      <c r="M780" s="3" t="s">
        <v>1840</v>
      </c>
      <c r="N780" s="4">
        <v>36000</v>
      </c>
      <c r="O780" s="4">
        <v>2204940.3552000001</v>
      </c>
    </row>
    <row r="781" spans="1:15" x14ac:dyDescent="0.3">
      <c r="A781" s="5" t="str">
        <f>List!$I$7</f>
        <v>2019-20</v>
      </c>
      <c r="B781" s="5" t="s">
        <v>16</v>
      </c>
      <c r="C781" s="5">
        <v>10</v>
      </c>
      <c r="D781" s="5" t="s">
        <v>1817</v>
      </c>
      <c r="E781" s="5" t="s">
        <v>202</v>
      </c>
      <c r="F781" s="5">
        <v>73</v>
      </c>
      <c r="G781" s="5" t="s">
        <v>1365</v>
      </c>
      <c r="H781" s="5" t="s">
        <v>165</v>
      </c>
      <c r="I781" s="5" t="s">
        <v>26</v>
      </c>
      <c r="J781" s="5" t="s">
        <v>33</v>
      </c>
      <c r="K781" s="5" t="s">
        <v>48</v>
      </c>
      <c r="L781" s="5" t="s">
        <v>49</v>
      </c>
      <c r="M781" s="5" t="s">
        <v>1839</v>
      </c>
      <c r="N781" s="6">
        <v>57000</v>
      </c>
      <c r="O781" s="6">
        <v>608188.49519999989</v>
      </c>
    </row>
    <row r="782" spans="1:15" x14ac:dyDescent="0.3">
      <c r="A782" s="3" t="str">
        <f>List!$I$7</f>
        <v>2019-20</v>
      </c>
      <c r="B782" s="3" t="s">
        <v>141</v>
      </c>
      <c r="C782" s="3">
        <v>5</v>
      </c>
      <c r="D782" s="3" t="s">
        <v>1819</v>
      </c>
      <c r="E782" s="3" t="s">
        <v>410</v>
      </c>
      <c r="F782" s="3">
        <v>77</v>
      </c>
      <c r="G782" s="3" t="s">
        <v>870</v>
      </c>
      <c r="H782" s="3" t="s">
        <v>542</v>
      </c>
      <c r="I782" s="3" t="s">
        <v>40</v>
      </c>
      <c r="J782" s="3" t="s">
        <v>1806</v>
      </c>
      <c r="K782" s="3" t="s">
        <v>27</v>
      </c>
      <c r="L782" s="3" t="s">
        <v>28</v>
      </c>
      <c r="M782" s="3" t="s">
        <v>1841</v>
      </c>
      <c r="N782" s="4">
        <v>28500</v>
      </c>
      <c r="O782" s="4">
        <v>290638.95299999998</v>
      </c>
    </row>
    <row r="783" spans="1:15" x14ac:dyDescent="0.3">
      <c r="A783" s="5" t="str">
        <f>List!$I$7</f>
        <v>2019-20</v>
      </c>
      <c r="B783" s="5" t="s">
        <v>92</v>
      </c>
      <c r="C783" s="5">
        <v>12</v>
      </c>
      <c r="D783" s="5" t="s">
        <v>1817</v>
      </c>
      <c r="E783" s="5" t="s">
        <v>277</v>
      </c>
      <c r="F783" s="5">
        <v>11</v>
      </c>
      <c r="G783" s="5" t="s">
        <v>150</v>
      </c>
      <c r="H783" s="5" t="s">
        <v>745</v>
      </c>
      <c r="I783" s="5" t="s">
        <v>40</v>
      </c>
      <c r="J783" s="5" t="s">
        <v>1806</v>
      </c>
      <c r="K783" s="5" t="s">
        <v>21</v>
      </c>
      <c r="L783" s="5" t="s">
        <v>22</v>
      </c>
      <c r="M783" s="5" t="s">
        <v>1840</v>
      </c>
      <c r="N783" s="6">
        <v>51000</v>
      </c>
      <c r="O783" s="6">
        <v>3079698.3623999991</v>
      </c>
    </row>
    <row r="784" spans="1:15" x14ac:dyDescent="0.3">
      <c r="A784" s="3" t="str">
        <f>List!$I$7</f>
        <v>2019-20</v>
      </c>
      <c r="B784" s="3" t="s">
        <v>36</v>
      </c>
      <c r="C784" s="3">
        <v>8</v>
      </c>
      <c r="D784" s="3" t="s">
        <v>1816</v>
      </c>
      <c r="E784" s="3" t="s">
        <v>180</v>
      </c>
      <c r="F784" s="3">
        <v>27</v>
      </c>
      <c r="G784" s="3" t="s">
        <v>1506</v>
      </c>
      <c r="H784" s="3" t="s">
        <v>500</v>
      </c>
      <c r="I784" s="3" t="s">
        <v>20</v>
      </c>
      <c r="J784" s="3" t="s">
        <v>72</v>
      </c>
      <c r="K784" s="3" t="s">
        <v>48</v>
      </c>
      <c r="L784" s="3" t="s">
        <v>55</v>
      </c>
      <c r="M784" s="3" t="s">
        <v>1841</v>
      </c>
      <c r="N784" s="4">
        <v>42000</v>
      </c>
      <c r="O784" s="4">
        <v>192268.8768</v>
      </c>
    </row>
    <row r="785" spans="1:15" x14ac:dyDescent="0.3">
      <c r="A785" s="5" t="str">
        <f>List!$I$7</f>
        <v>2019-20</v>
      </c>
      <c r="B785" s="5" t="s">
        <v>92</v>
      </c>
      <c r="C785" s="5">
        <v>12</v>
      </c>
      <c r="D785" s="5" t="s">
        <v>1817</v>
      </c>
      <c r="E785" s="5" t="s">
        <v>112</v>
      </c>
      <c r="F785" s="5">
        <v>11</v>
      </c>
      <c r="G785" s="5" t="s">
        <v>1096</v>
      </c>
      <c r="H785" s="5" t="s">
        <v>1097</v>
      </c>
      <c r="I785" s="5" t="s">
        <v>54</v>
      </c>
      <c r="J785" s="5" t="s">
        <v>44</v>
      </c>
      <c r="K785" s="5" t="s">
        <v>21</v>
      </c>
      <c r="L785" s="5" t="s">
        <v>22</v>
      </c>
      <c r="M785" s="5" t="s">
        <v>1839</v>
      </c>
      <c r="N785" s="6">
        <v>58500</v>
      </c>
      <c r="O785" s="6">
        <v>10475562.7458</v>
      </c>
    </row>
    <row r="786" spans="1:15" x14ac:dyDescent="0.3">
      <c r="A786" s="3" t="str">
        <f>List!$I$7</f>
        <v>2019-20</v>
      </c>
      <c r="B786" s="3" t="s">
        <v>36</v>
      </c>
      <c r="C786" s="3">
        <v>8</v>
      </c>
      <c r="D786" s="3" t="s">
        <v>1816</v>
      </c>
      <c r="E786" s="3" t="s">
        <v>112</v>
      </c>
      <c r="F786" s="3">
        <v>64</v>
      </c>
      <c r="G786" s="3" t="s">
        <v>531</v>
      </c>
      <c r="H786" s="3" t="s">
        <v>599</v>
      </c>
      <c r="I786" s="3" t="s">
        <v>59</v>
      </c>
      <c r="J786" s="3" t="s">
        <v>33</v>
      </c>
      <c r="K786" s="3" t="s">
        <v>48</v>
      </c>
      <c r="L786" s="3" t="s">
        <v>49</v>
      </c>
      <c r="M786" s="3" t="s">
        <v>1840</v>
      </c>
      <c r="N786" s="4">
        <v>21000</v>
      </c>
      <c r="O786" s="4">
        <v>1900854.4816799997</v>
      </c>
    </row>
    <row r="787" spans="1:15" x14ac:dyDescent="0.3">
      <c r="A787" s="5" t="str">
        <f>List!$I$7</f>
        <v>2019-20</v>
      </c>
      <c r="B787" s="5" t="s">
        <v>101</v>
      </c>
      <c r="C787" s="5">
        <v>9</v>
      </c>
      <c r="D787" s="5" t="s">
        <v>1816</v>
      </c>
      <c r="E787" s="5" t="s">
        <v>332</v>
      </c>
      <c r="F787" s="5">
        <v>73</v>
      </c>
      <c r="G787" s="5" t="s">
        <v>826</v>
      </c>
      <c r="H787" s="5" t="s">
        <v>442</v>
      </c>
      <c r="I787" s="5" t="s">
        <v>59</v>
      </c>
      <c r="J787" s="5" t="s">
        <v>44</v>
      </c>
      <c r="K787" s="5" t="s">
        <v>48</v>
      </c>
      <c r="L787" s="5" t="s">
        <v>49</v>
      </c>
      <c r="M787" s="5" t="s">
        <v>1839</v>
      </c>
      <c r="N787" s="6">
        <v>22500</v>
      </c>
      <c r="O787" s="6">
        <v>1295136.0179999997</v>
      </c>
    </row>
    <row r="788" spans="1:15" x14ac:dyDescent="0.3">
      <c r="A788" s="3" t="str">
        <f>List!$I$7</f>
        <v>2019-20</v>
      </c>
      <c r="B788" s="3" t="s">
        <v>50</v>
      </c>
      <c r="C788" s="3">
        <v>11</v>
      </c>
      <c r="D788" s="3" t="s">
        <v>1817</v>
      </c>
      <c r="E788" s="3" t="s">
        <v>277</v>
      </c>
      <c r="F788" s="3">
        <v>51</v>
      </c>
      <c r="G788" s="3" t="s">
        <v>87</v>
      </c>
      <c r="H788" s="3" t="s">
        <v>528</v>
      </c>
      <c r="I788" s="3" t="s">
        <v>63</v>
      </c>
      <c r="J788" s="3" t="s">
        <v>1805</v>
      </c>
      <c r="K788" s="3" t="s">
        <v>21</v>
      </c>
      <c r="L788" s="3" t="s">
        <v>22</v>
      </c>
      <c r="M788" s="3" t="s">
        <v>1841</v>
      </c>
      <c r="N788" s="4">
        <v>70500</v>
      </c>
      <c r="O788" s="4">
        <v>481267.23480000003</v>
      </c>
    </row>
    <row r="789" spans="1:15" x14ac:dyDescent="0.3">
      <c r="A789" s="5" t="str">
        <f>List!$I$7</f>
        <v>2019-20</v>
      </c>
      <c r="B789" s="5" t="s">
        <v>16</v>
      </c>
      <c r="C789" s="5">
        <v>10</v>
      </c>
      <c r="D789" s="5" t="s">
        <v>1817</v>
      </c>
      <c r="E789" s="5" t="s">
        <v>240</v>
      </c>
      <c r="F789" s="5">
        <v>30</v>
      </c>
      <c r="G789" s="5" t="s">
        <v>1684</v>
      </c>
      <c r="H789" s="5" t="s">
        <v>162</v>
      </c>
      <c r="I789" s="5" t="s">
        <v>63</v>
      </c>
      <c r="J789" s="5" t="s">
        <v>44</v>
      </c>
      <c r="K789" s="5" t="s">
        <v>27</v>
      </c>
      <c r="L789" s="5" t="s">
        <v>28</v>
      </c>
      <c r="M789" s="5" t="s">
        <v>1841</v>
      </c>
      <c r="N789" s="6">
        <v>70500</v>
      </c>
      <c r="O789" s="6">
        <v>436610.75280000002</v>
      </c>
    </row>
    <row r="790" spans="1:15" x14ac:dyDescent="0.3">
      <c r="A790" s="3" t="str">
        <f>List!$I$7</f>
        <v>2019-20</v>
      </c>
      <c r="B790" s="3" t="s">
        <v>116</v>
      </c>
      <c r="C790" s="3">
        <v>1</v>
      </c>
      <c r="D790" s="3" t="s">
        <v>1818</v>
      </c>
      <c r="E790" s="3" t="s">
        <v>64</v>
      </c>
      <c r="F790" s="3">
        <v>10</v>
      </c>
      <c r="G790" s="3" t="s">
        <v>1368</v>
      </c>
      <c r="H790" s="3" t="s">
        <v>1459</v>
      </c>
      <c r="I790" s="3" t="s">
        <v>20</v>
      </c>
      <c r="J790" s="3" t="s">
        <v>72</v>
      </c>
      <c r="K790" s="3" t="s">
        <v>48</v>
      </c>
      <c r="L790" s="3" t="s">
        <v>55</v>
      </c>
      <c r="M790" s="3" t="s">
        <v>1840</v>
      </c>
      <c r="N790" s="4">
        <v>45000</v>
      </c>
      <c r="O790" s="4">
        <v>3441809.6856000004</v>
      </c>
    </row>
    <row r="791" spans="1:15" x14ac:dyDescent="0.3">
      <c r="A791" s="5" t="str">
        <f>List!$I$7</f>
        <v>2019-20</v>
      </c>
      <c r="B791" s="5" t="s">
        <v>60</v>
      </c>
      <c r="C791" s="5">
        <v>6</v>
      </c>
      <c r="D791" s="5" t="s">
        <v>1819</v>
      </c>
      <c r="E791" s="5" t="s">
        <v>614</v>
      </c>
      <c r="F791" s="5">
        <v>37</v>
      </c>
      <c r="G791" s="5" t="s">
        <v>105</v>
      </c>
      <c r="H791" s="5" t="s">
        <v>797</v>
      </c>
      <c r="I791" s="5" t="s">
        <v>80</v>
      </c>
      <c r="J791" s="5" t="s">
        <v>1806</v>
      </c>
      <c r="K791" s="5" t="s">
        <v>21</v>
      </c>
      <c r="L791" s="5" t="s">
        <v>22</v>
      </c>
      <c r="M791" s="5" t="s">
        <v>1840</v>
      </c>
      <c r="N791" s="6">
        <v>73500</v>
      </c>
      <c r="O791" s="6">
        <v>47438557.689600006</v>
      </c>
    </row>
    <row r="792" spans="1:15" x14ac:dyDescent="0.3">
      <c r="A792" s="3" t="str">
        <f>List!$I$7</f>
        <v>2019-20</v>
      </c>
      <c r="B792" s="3" t="s">
        <v>76</v>
      </c>
      <c r="C792" s="3">
        <v>4</v>
      </c>
      <c r="D792" s="3" t="s">
        <v>1819</v>
      </c>
      <c r="E792" s="3" t="s">
        <v>154</v>
      </c>
      <c r="F792" s="3">
        <v>50</v>
      </c>
      <c r="G792" s="3" t="s">
        <v>794</v>
      </c>
      <c r="H792" s="3" t="s">
        <v>885</v>
      </c>
      <c r="I792" s="3" t="s">
        <v>80</v>
      </c>
      <c r="J792" s="3" t="s">
        <v>86</v>
      </c>
      <c r="K792" s="3" t="s">
        <v>21</v>
      </c>
      <c r="L792" s="3" t="s">
        <v>22</v>
      </c>
      <c r="M792" s="3" t="s">
        <v>1839</v>
      </c>
      <c r="N792" s="4">
        <v>87000</v>
      </c>
      <c r="O792" s="4">
        <v>17448815.2476</v>
      </c>
    </row>
    <row r="793" spans="1:15" x14ac:dyDescent="0.3">
      <c r="A793" s="5" t="str">
        <f>List!$I$7</f>
        <v>2019-20</v>
      </c>
      <c r="B793" s="5" t="s">
        <v>60</v>
      </c>
      <c r="C793" s="5">
        <v>6</v>
      </c>
      <c r="D793" s="5" t="s">
        <v>1819</v>
      </c>
      <c r="E793" s="5" t="s">
        <v>183</v>
      </c>
      <c r="F793" s="5">
        <v>35</v>
      </c>
      <c r="G793" s="5" t="s">
        <v>754</v>
      </c>
      <c r="H793" s="5" t="s">
        <v>1531</v>
      </c>
      <c r="I793" s="5" t="s">
        <v>26</v>
      </c>
      <c r="J793" s="5" t="s">
        <v>33</v>
      </c>
      <c r="K793" s="5" t="s">
        <v>34</v>
      </c>
      <c r="L793" s="5" t="s">
        <v>35</v>
      </c>
      <c r="M793" s="5" t="s">
        <v>1839</v>
      </c>
      <c r="N793" s="6">
        <v>49500</v>
      </c>
      <c r="O793" s="6">
        <v>11153061.08334</v>
      </c>
    </row>
    <row r="794" spans="1:15" x14ac:dyDescent="0.3">
      <c r="A794" s="3" t="str">
        <f>List!$I$7</f>
        <v>2019-20</v>
      </c>
      <c r="B794" s="3" t="s">
        <v>92</v>
      </c>
      <c r="C794" s="3">
        <v>12</v>
      </c>
      <c r="D794" s="3" t="s">
        <v>1817</v>
      </c>
      <c r="E794" s="3" t="s">
        <v>267</v>
      </c>
      <c r="F794" s="3">
        <v>73</v>
      </c>
      <c r="G794" s="3" t="s">
        <v>538</v>
      </c>
      <c r="H794" s="3" t="s">
        <v>479</v>
      </c>
      <c r="I794" s="3" t="s">
        <v>40</v>
      </c>
      <c r="J794" s="3" t="s">
        <v>1805</v>
      </c>
      <c r="K794" s="3" t="s">
        <v>48</v>
      </c>
      <c r="L794" s="3" t="s">
        <v>49</v>
      </c>
      <c r="M794" s="3" t="s">
        <v>1841</v>
      </c>
      <c r="N794" s="4">
        <v>49500</v>
      </c>
      <c r="O794" s="4">
        <v>144598.66146000003</v>
      </c>
    </row>
    <row r="795" spans="1:15" x14ac:dyDescent="0.3">
      <c r="A795" s="5" t="str">
        <f>List!$I$7</f>
        <v>2019-20</v>
      </c>
      <c r="B795" s="5" t="s">
        <v>101</v>
      </c>
      <c r="C795" s="5">
        <v>9</v>
      </c>
      <c r="D795" s="5" t="s">
        <v>1816</v>
      </c>
      <c r="E795" s="5" t="s">
        <v>374</v>
      </c>
      <c r="F795" s="5">
        <v>64</v>
      </c>
      <c r="G795" s="5" t="s">
        <v>217</v>
      </c>
      <c r="H795" s="5" t="s">
        <v>460</v>
      </c>
      <c r="I795" s="5" t="s">
        <v>80</v>
      </c>
      <c r="J795" s="5" t="s">
        <v>86</v>
      </c>
      <c r="K795" s="5" t="s">
        <v>48</v>
      </c>
      <c r="L795" s="5" t="s">
        <v>49</v>
      </c>
      <c r="M795" s="5" t="s">
        <v>1839</v>
      </c>
      <c r="N795" s="6">
        <v>70500</v>
      </c>
      <c r="O795" s="6">
        <v>3097935.0151200001</v>
      </c>
    </row>
    <row r="796" spans="1:15" x14ac:dyDescent="0.3">
      <c r="A796" s="3" t="str">
        <f>List!$I$7</f>
        <v>2019-20</v>
      </c>
      <c r="B796" s="3" t="s">
        <v>92</v>
      </c>
      <c r="C796" s="3">
        <v>12</v>
      </c>
      <c r="D796" s="3" t="s">
        <v>1817</v>
      </c>
      <c r="E796" s="3" t="s">
        <v>569</v>
      </c>
      <c r="F796" s="3">
        <v>62</v>
      </c>
      <c r="G796" s="3" t="s">
        <v>1371</v>
      </c>
      <c r="H796" s="3" t="s">
        <v>320</v>
      </c>
      <c r="I796" s="3" t="s">
        <v>40</v>
      </c>
      <c r="J796" s="3" t="s">
        <v>86</v>
      </c>
      <c r="K796" s="3" t="s">
        <v>34</v>
      </c>
      <c r="L796" s="3" t="s">
        <v>35</v>
      </c>
      <c r="M796" s="3" t="s">
        <v>1840</v>
      </c>
      <c r="N796" s="4">
        <v>61500</v>
      </c>
      <c r="O796" s="4">
        <v>5664206.7768000001</v>
      </c>
    </row>
    <row r="797" spans="1:15" x14ac:dyDescent="0.3">
      <c r="A797" s="5" t="str">
        <f>List!$I$7</f>
        <v>2019-20</v>
      </c>
      <c r="B797" s="5" t="s">
        <v>76</v>
      </c>
      <c r="C797" s="5">
        <v>4</v>
      </c>
      <c r="D797" s="5" t="s">
        <v>1819</v>
      </c>
      <c r="E797" s="5" t="s">
        <v>67</v>
      </c>
      <c r="F797" s="5">
        <v>12</v>
      </c>
      <c r="G797" s="5" t="s">
        <v>1372</v>
      </c>
      <c r="H797" s="5" t="s">
        <v>1542</v>
      </c>
      <c r="I797" s="5" t="s">
        <v>63</v>
      </c>
      <c r="J797" s="5" t="s">
        <v>1805</v>
      </c>
      <c r="K797" s="5" t="s">
        <v>48</v>
      </c>
      <c r="L797" s="5" t="s">
        <v>55</v>
      </c>
      <c r="M797" s="5" t="s">
        <v>1839</v>
      </c>
      <c r="N797" s="6">
        <v>18000</v>
      </c>
      <c r="O797" s="6">
        <v>378743.53439999995</v>
      </c>
    </row>
    <row r="798" spans="1:15" x14ac:dyDescent="0.3">
      <c r="A798" s="3" t="str">
        <f>List!$I$7</f>
        <v>2019-20</v>
      </c>
      <c r="B798" s="3" t="s">
        <v>83</v>
      </c>
      <c r="C798" s="3">
        <v>3</v>
      </c>
      <c r="D798" s="3" t="s">
        <v>1818</v>
      </c>
      <c r="E798" s="3" t="s">
        <v>195</v>
      </c>
      <c r="F798" s="3">
        <v>22</v>
      </c>
      <c r="G798" s="3" t="s">
        <v>1336</v>
      </c>
      <c r="H798" s="3" t="s">
        <v>204</v>
      </c>
      <c r="I798" s="3" t="s">
        <v>32</v>
      </c>
      <c r="J798" s="3" t="s">
        <v>86</v>
      </c>
      <c r="K798" s="3" t="s">
        <v>48</v>
      </c>
      <c r="L798" s="3" t="s">
        <v>55</v>
      </c>
      <c r="M798" s="3" t="s">
        <v>1840</v>
      </c>
      <c r="N798" s="4">
        <v>24000</v>
      </c>
      <c r="O798" s="4">
        <v>744659.696</v>
      </c>
    </row>
    <row r="799" spans="1:15" x14ac:dyDescent="0.3">
      <c r="A799" s="5" t="str">
        <f>List!$I$7</f>
        <v>2019-20</v>
      </c>
      <c r="B799" s="5" t="s">
        <v>101</v>
      </c>
      <c r="C799" s="5">
        <v>9</v>
      </c>
      <c r="D799" s="5" t="s">
        <v>1816</v>
      </c>
      <c r="E799" s="5" t="s">
        <v>73</v>
      </c>
      <c r="F799" s="5">
        <v>12</v>
      </c>
      <c r="G799" s="5" t="s">
        <v>1150</v>
      </c>
      <c r="H799" s="5" t="s">
        <v>572</v>
      </c>
      <c r="I799" s="5" t="s">
        <v>63</v>
      </c>
      <c r="J799" s="5" t="s">
        <v>44</v>
      </c>
      <c r="K799" s="5" t="s">
        <v>48</v>
      </c>
      <c r="L799" s="5" t="s">
        <v>55</v>
      </c>
      <c r="M799" s="5" t="s">
        <v>1840</v>
      </c>
      <c r="N799" s="6">
        <v>63000</v>
      </c>
      <c r="O799" s="6">
        <v>1972508.9076</v>
      </c>
    </row>
    <row r="800" spans="1:15" x14ac:dyDescent="0.3">
      <c r="A800" s="3" t="str">
        <f>List!$I$7</f>
        <v>2019-20</v>
      </c>
      <c r="B800" s="3" t="s">
        <v>50</v>
      </c>
      <c r="C800" s="3">
        <v>11</v>
      </c>
      <c r="D800" s="3" t="s">
        <v>1817</v>
      </c>
      <c r="E800" s="3" t="s">
        <v>70</v>
      </c>
      <c r="F800" s="3">
        <v>24</v>
      </c>
      <c r="G800" s="3" t="s">
        <v>1489</v>
      </c>
      <c r="H800" s="3" t="s">
        <v>661</v>
      </c>
      <c r="I800" s="3" t="s">
        <v>20</v>
      </c>
      <c r="J800" s="3" t="s">
        <v>1806</v>
      </c>
      <c r="K800" s="3" t="s">
        <v>48</v>
      </c>
      <c r="L800" s="3" t="s">
        <v>49</v>
      </c>
      <c r="M800" s="3" t="s">
        <v>1841</v>
      </c>
      <c r="N800" s="4">
        <v>64500</v>
      </c>
      <c r="O800" s="4">
        <v>385337.58559999999</v>
      </c>
    </row>
    <row r="801" spans="1:15" x14ac:dyDescent="0.3">
      <c r="A801" s="5" t="str">
        <f>List!$I$7</f>
        <v>2019-20</v>
      </c>
      <c r="B801" s="5" t="s">
        <v>83</v>
      </c>
      <c r="C801" s="5">
        <v>3</v>
      </c>
      <c r="D801" s="5" t="s">
        <v>1818</v>
      </c>
      <c r="E801" s="5" t="s">
        <v>359</v>
      </c>
      <c r="F801" s="5">
        <v>23</v>
      </c>
      <c r="G801" s="5" t="s">
        <v>1640</v>
      </c>
      <c r="H801" s="5" t="s">
        <v>1113</v>
      </c>
      <c r="I801" s="5" t="s">
        <v>32</v>
      </c>
      <c r="J801" s="5" t="s">
        <v>33</v>
      </c>
      <c r="K801" s="5" t="s">
        <v>48</v>
      </c>
      <c r="L801" s="5" t="s">
        <v>49</v>
      </c>
      <c r="M801" s="5" t="s">
        <v>1841</v>
      </c>
      <c r="N801" s="6">
        <v>37500</v>
      </c>
      <c r="O801" s="6">
        <v>2216614.9499999997</v>
      </c>
    </row>
    <row r="802" spans="1:15" x14ac:dyDescent="0.3">
      <c r="A802" s="3" t="str">
        <f>List!$I$7</f>
        <v>2019-20</v>
      </c>
      <c r="B802" s="3" t="s">
        <v>60</v>
      </c>
      <c r="C802" s="3">
        <v>6</v>
      </c>
      <c r="D802" s="3" t="s">
        <v>1819</v>
      </c>
      <c r="E802" s="3" t="s">
        <v>104</v>
      </c>
      <c r="F802" s="3">
        <v>39</v>
      </c>
      <c r="G802" s="3" t="s">
        <v>1082</v>
      </c>
      <c r="H802" s="3" t="s">
        <v>224</v>
      </c>
      <c r="I802" s="3" t="s">
        <v>32</v>
      </c>
      <c r="J802" s="3" t="s">
        <v>33</v>
      </c>
      <c r="K802" s="3" t="s">
        <v>48</v>
      </c>
      <c r="L802" s="3" t="s">
        <v>55</v>
      </c>
      <c r="M802" s="3" t="s">
        <v>1840</v>
      </c>
      <c r="N802" s="4">
        <v>82500</v>
      </c>
      <c r="O802" s="4">
        <v>715958.47619999992</v>
      </c>
    </row>
    <row r="803" spans="1:15" x14ac:dyDescent="0.3">
      <c r="A803" s="5" t="str">
        <f>List!$I$7</f>
        <v>2019-20</v>
      </c>
      <c r="B803" s="5" t="s">
        <v>50</v>
      </c>
      <c r="C803" s="5">
        <v>11</v>
      </c>
      <c r="D803" s="5" t="s">
        <v>1817</v>
      </c>
      <c r="E803" s="5" t="s">
        <v>61</v>
      </c>
      <c r="F803" s="5">
        <v>22</v>
      </c>
      <c r="G803" s="5" t="s">
        <v>1374</v>
      </c>
      <c r="H803" s="5" t="s">
        <v>1597</v>
      </c>
      <c r="I803" s="5" t="s">
        <v>20</v>
      </c>
      <c r="J803" s="5" t="s">
        <v>33</v>
      </c>
      <c r="K803" s="5" t="s">
        <v>48</v>
      </c>
      <c r="L803" s="5" t="s">
        <v>55</v>
      </c>
      <c r="M803" s="5" t="s">
        <v>1839</v>
      </c>
      <c r="N803" s="6">
        <v>52500</v>
      </c>
      <c r="O803" s="6">
        <v>692431.74</v>
      </c>
    </row>
    <row r="804" spans="1:15" x14ac:dyDescent="0.3">
      <c r="A804" s="3" t="str">
        <f>List!$I$7</f>
        <v>2019-20</v>
      </c>
      <c r="B804" s="3" t="s">
        <v>116</v>
      </c>
      <c r="C804" s="3">
        <v>1</v>
      </c>
      <c r="D804" s="3" t="s">
        <v>1818</v>
      </c>
      <c r="E804" s="3" t="s">
        <v>209</v>
      </c>
      <c r="F804" s="3">
        <v>25</v>
      </c>
      <c r="G804" s="3" t="s">
        <v>839</v>
      </c>
      <c r="H804" s="3" t="s">
        <v>897</v>
      </c>
      <c r="I804" s="3" t="s">
        <v>59</v>
      </c>
      <c r="J804" s="3" t="s">
        <v>1806</v>
      </c>
      <c r="K804" s="3" t="s">
        <v>27</v>
      </c>
      <c r="L804" s="3" t="s">
        <v>28</v>
      </c>
      <c r="M804" s="3" t="s">
        <v>1841</v>
      </c>
      <c r="N804" s="4">
        <v>51000</v>
      </c>
      <c r="O804" s="4">
        <v>395556.43248000002</v>
      </c>
    </row>
    <row r="805" spans="1:15" x14ac:dyDescent="0.3">
      <c r="A805" s="5" t="str">
        <f>List!$I$7</f>
        <v>2019-20</v>
      </c>
      <c r="B805" s="5" t="s">
        <v>50</v>
      </c>
      <c r="C805" s="5">
        <v>11</v>
      </c>
      <c r="D805" s="5" t="s">
        <v>1817</v>
      </c>
      <c r="E805" s="5" t="s">
        <v>147</v>
      </c>
      <c r="F805" s="5">
        <v>39</v>
      </c>
      <c r="G805" s="5" t="s">
        <v>755</v>
      </c>
      <c r="H805" s="5" t="s">
        <v>1404</v>
      </c>
      <c r="I805" s="5" t="s">
        <v>59</v>
      </c>
      <c r="J805" s="5" t="s">
        <v>72</v>
      </c>
      <c r="K805" s="5" t="s">
        <v>48</v>
      </c>
      <c r="L805" s="5" t="s">
        <v>55</v>
      </c>
      <c r="M805" s="5" t="s">
        <v>1840</v>
      </c>
      <c r="N805" s="6">
        <v>31500</v>
      </c>
      <c r="O805" s="6">
        <v>3137989.0449600001</v>
      </c>
    </row>
    <row r="806" spans="1:15" x14ac:dyDescent="0.3">
      <c r="A806" s="3" t="str">
        <f>List!$I$7</f>
        <v>2019-20</v>
      </c>
      <c r="B806" s="3" t="s">
        <v>141</v>
      </c>
      <c r="C806" s="3">
        <v>5</v>
      </c>
      <c r="D806" s="3" t="s">
        <v>1819</v>
      </c>
      <c r="E806" s="3" t="s">
        <v>89</v>
      </c>
      <c r="F806" s="3">
        <v>17</v>
      </c>
      <c r="G806" s="3" t="s">
        <v>855</v>
      </c>
      <c r="H806" s="3" t="s">
        <v>1162</v>
      </c>
      <c r="I806" s="3" t="s">
        <v>32</v>
      </c>
      <c r="J806" s="3" t="s">
        <v>1805</v>
      </c>
      <c r="K806" s="3" t="s">
        <v>27</v>
      </c>
      <c r="L806" s="3" t="s">
        <v>28</v>
      </c>
      <c r="M806" s="3" t="s">
        <v>1841</v>
      </c>
      <c r="N806" s="4">
        <v>55500</v>
      </c>
      <c r="O806" s="4">
        <v>3193889.2765999995</v>
      </c>
    </row>
    <row r="807" spans="1:15" x14ac:dyDescent="0.3">
      <c r="A807" s="5" t="str">
        <f>List!$I$7</f>
        <v>2019-20</v>
      </c>
      <c r="B807" s="5" t="s">
        <v>60</v>
      </c>
      <c r="C807" s="5">
        <v>6</v>
      </c>
      <c r="D807" s="5" t="s">
        <v>1819</v>
      </c>
      <c r="E807" s="5" t="s">
        <v>89</v>
      </c>
      <c r="F807" s="5">
        <v>73</v>
      </c>
      <c r="G807" s="5" t="s">
        <v>1512</v>
      </c>
      <c r="H807" s="5" t="s">
        <v>608</v>
      </c>
      <c r="I807" s="5" t="s">
        <v>20</v>
      </c>
      <c r="J807" s="5" t="s">
        <v>44</v>
      </c>
      <c r="K807" s="5" t="s">
        <v>48</v>
      </c>
      <c r="L807" s="5" t="s">
        <v>49</v>
      </c>
      <c r="M807" s="5" t="s">
        <v>1841</v>
      </c>
      <c r="N807" s="6">
        <v>34500</v>
      </c>
      <c r="O807" s="6">
        <v>41977340.222399995</v>
      </c>
    </row>
    <row r="808" spans="1:15" x14ac:dyDescent="0.3">
      <c r="A808" s="3" t="str">
        <f>List!$I$7</f>
        <v>2019-20</v>
      </c>
      <c r="B808" s="3" t="s">
        <v>101</v>
      </c>
      <c r="C808" s="3">
        <v>9</v>
      </c>
      <c r="D808" s="3" t="s">
        <v>1816</v>
      </c>
      <c r="E808" s="3" t="s">
        <v>240</v>
      </c>
      <c r="F808" s="3">
        <v>24</v>
      </c>
      <c r="G808" s="3" t="s">
        <v>1377</v>
      </c>
      <c r="H808" s="3" t="s">
        <v>1244</v>
      </c>
      <c r="I808" s="3" t="s">
        <v>20</v>
      </c>
      <c r="J808" s="3" t="s">
        <v>33</v>
      </c>
      <c r="K808" s="3" t="s">
        <v>48</v>
      </c>
      <c r="L808" s="3" t="s">
        <v>49</v>
      </c>
      <c r="M808" s="3" t="s">
        <v>1840</v>
      </c>
      <c r="N808" s="4">
        <v>42000</v>
      </c>
      <c r="O808" s="4">
        <v>283127.64479999995</v>
      </c>
    </row>
    <row r="809" spans="1:15" x14ac:dyDescent="0.3">
      <c r="A809" s="5" t="str">
        <f>List!$I$7</f>
        <v>2019-20</v>
      </c>
      <c r="B809" s="5" t="s">
        <v>125</v>
      </c>
      <c r="C809" s="5">
        <v>7</v>
      </c>
      <c r="D809" s="5" t="s">
        <v>1816</v>
      </c>
      <c r="E809" s="5" t="s">
        <v>374</v>
      </c>
      <c r="F809" s="5">
        <v>39</v>
      </c>
      <c r="G809" s="5" t="s">
        <v>435</v>
      </c>
      <c r="H809" s="5" t="s">
        <v>821</v>
      </c>
      <c r="I809" s="5" t="s">
        <v>20</v>
      </c>
      <c r="J809" s="5" t="s">
        <v>86</v>
      </c>
      <c r="K809" s="5" t="s">
        <v>48</v>
      </c>
      <c r="L809" s="5" t="s">
        <v>55</v>
      </c>
      <c r="M809" s="5" t="s">
        <v>1839</v>
      </c>
      <c r="N809" s="6">
        <v>66000</v>
      </c>
      <c r="O809" s="6">
        <v>2868935.6520000007</v>
      </c>
    </row>
    <row r="810" spans="1:15" x14ac:dyDescent="0.3">
      <c r="A810" s="3" t="str">
        <f>List!$I$7</f>
        <v>2019-20</v>
      </c>
      <c r="B810" s="3" t="s">
        <v>101</v>
      </c>
      <c r="C810" s="3">
        <v>9</v>
      </c>
      <c r="D810" s="3" t="s">
        <v>1816</v>
      </c>
      <c r="E810" s="3" t="s">
        <v>183</v>
      </c>
      <c r="F810" s="3">
        <v>3</v>
      </c>
      <c r="G810" s="3" t="s">
        <v>386</v>
      </c>
      <c r="H810" s="3" t="s">
        <v>994</v>
      </c>
      <c r="I810" s="3" t="s">
        <v>20</v>
      </c>
      <c r="J810" s="3" t="s">
        <v>44</v>
      </c>
      <c r="K810" s="3" t="s">
        <v>27</v>
      </c>
      <c r="L810" s="3" t="s">
        <v>35</v>
      </c>
      <c r="M810" s="3" t="s">
        <v>1841</v>
      </c>
      <c r="N810" s="4">
        <v>19500</v>
      </c>
      <c r="O810" s="4">
        <v>906206.30099999998</v>
      </c>
    </row>
    <row r="811" spans="1:15" x14ac:dyDescent="0.3">
      <c r="A811" s="5" t="str">
        <f>List!$I$7</f>
        <v>2019-20</v>
      </c>
      <c r="B811" s="5" t="s">
        <v>60</v>
      </c>
      <c r="C811" s="5">
        <v>6</v>
      </c>
      <c r="D811" s="5" t="s">
        <v>1819</v>
      </c>
      <c r="E811" s="5" t="s">
        <v>199</v>
      </c>
      <c r="F811" s="5">
        <v>24</v>
      </c>
      <c r="G811" s="5" t="s">
        <v>1377</v>
      </c>
      <c r="H811" s="5" t="s">
        <v>165</v>
      </c>
      <c r="I811" s="5" t="s">
        <v>26</v>
      </c>
      <c r="J811" s="5" t="s">
        <v>33</v>
      </c>
      <c r="K811" s="5" t="s">
        <v>48</v>
      </c>
      <c r="L811" s="5" t="s">
        <v>49</v>
      </c>
      <c r="M811" s="5" t="s">
        <v>1840</v>
      </c>
      <c r="N811" s="6">
        <v>70500</v>
      </c>
      <c r="O811" s="6">
        <v>475249.97519999999</v>
      </c>
    </row>
    <row r="812" spans="1:15" x14ac:dyDescent="0.3">
      <c r="A812" s="3" t="str">
        <f>List!$I$7</f>
        <v>2019-20</v>
      </c>
      <c r="B812" s="3" t="s">
        <v>45</v>
      </c>
      <c r="C812" s="3">
        <v>2</v>
      </c>
      <c r="D812" s="3" t="s">
        <v>1818</v>
      </c>
      <c r="E812" s="3" t="s">
        <v>286</v>
      </c>
      <c r="F812" s="3">
        <v>10</v>
      </c>
      <c r="G812" s="3" t="s">
        <v>1355</v>
      </c>
      <c r="H812" s="3" t="s">
        <v>652</v>
      </c>
      <c r="I812" s="3" t="s">
        <v>32</v>
      </c>
      <c r="J812" s="3" t="s">
        <v>1806</v>
      </c>
      <c r="K812" s="3" t="s">
        <v>48</v>
      </c>
      <c r="L812" s="3" t="s">
        <v>55</v>
      </c>
      <c r="M812" s="3" t="s">
        <v>1840</v>
      </c>
      <c r="N812" s="4">
        <v>76500</v>
      </c>
      <c r="O812" s="4">
        <v>482160.20159999997</v>
      </c>
    </row>
    <row r="813" spans="1:15" x14ac:dyDescent="0.3">
      <c r="A813" s="5" t="str">
        <f>List!$I$7</f>
        <v>2019-20</v>
      </c>
      <c r="B813" s="5" t="s">
        <v>16</v>
      </c>
      <c r="C813" s="5">
        <v>10</v>
      </c>
      <c r="D813" s="5" t="s">
        <v>1817</v>
      </c>
      <c r="E813" s="5" t="s">
        <v>67</v>
      </c>
      <c r="F813" s="5">
        <v>61</v>
      </c>
      <c r="G813" s="5" t="s">
        <v>258</v>
      </c>
      <c r="H813" s="5" t="s">
        <v>229</v>
      </c>
      <c r="I813" s="5" t="s">
        <v>80</v>
      </c>
      <c r="J813" s="5" t="s">
        <v>44</v>
      </c>
      <c r="K813" s="5" t="s">
        <v>27</v>
      </c>
      <c r="L813" s="5" t="s">
        <v>28</v>
      </c>
      <c r="M813" s="5" t="s">
        <v>1840</v>
      </c>
      <c r="N813" s="6">
        <v>60000</v>
      </c>
      <c r="O813" s="6">
        <v>686245.12</v>
      </c>
    </row>
    <row r="814" spans="1:15" x14ac:dyDescent="0.3">
      <c r="A814" s="3" t="str">
        <f>List!$I$7</f>
        <v>2019-20</v>
      </c>
      <c r="B814" s="3" t="s">
        <v>125</v>
      </c>
      <c r="C814" s="3">
        <v>7</v>
      </c>
      <c r="D814" s="3" t="s">
        <v>1816</v>
      </c>
      <c r="E814" s="3" t="s">
        <v>41</v>
      </c>
      <c r="F814" s="3">
        <v>74</v>
      </c>
      <c r="G814" s="3" t="s">
        <v>695</v>
      </c>
      <c r="H814" s="3" t="s">
        <v>462</v>
      </c>
      <c r="I814" s="3" t="s">
        <v>63</v>
      </c>
      <c r="J814" s="3" t="s">
        <v>1805</v>
      </c>
      <c r="K814" s="3" t="s">
        <v>27</v>
      </c>
      <c r="L814" s="3" t="s">
        <v>28</v>
      </c>
      <c r="M814" s="3" t="s">
        <v>1839</v>
      </c>
      <c r="N814" s="4">
        <v>75000</v>
      </c>
      <c r="O814" s="4">
        <v>1408346.9769600001</v>
      </c>
    </row>
    <row r="815" spans="1:15" x14ac:dyDescent="0.3">
      <c r="A815" s="5" t="str">
        <f>List!$I$7</f>
        <v>2019-20</v>
      </c>
      <c r="B815" s="5" t="s">
        <v>83</v>
      </c>
      <c r="C815" s="5">
        <v>3</v>
      </c>
      <c r="D815" s="5" t="s">
        <v>1818</v>
      </c>
      <c r="E815" s="5" t="s">
        <v>463</v>
      </c>
      <c r="F815" s="5">
        <v>38</v>
      </c>
      <c r="G815" s="5" t="s">
        <v>947</v>
      </c>
      <c r="H815" s="5" t="s">
        <v>1086</v>
      </c>
      <c r="I815" s="5" t="s">
        <v>63</v>
      </c>
      <c r="J815" s="5" t="s">
        <v>1806</v>
      </c>
      <c r="K815" s="5" t="s">
        <v>34</v>
      </c>
      <c r="L815" s="5" t="s">
        <v>35</v>
      </c>
      <c r="M815" s="5" t="s">
        <v>1841</v>
      </c>
      <c r="N815" s="6">
        <v>76500</v>
      </c>
      <c r="O815" s="6">
        <v>546750.62927999999</v>
      </c>
    </row>
    <row r="816" spans="1:15" x14ac:dyDescent="0.3">
      <c r="A816" s="3" t="str">
        <f>List!$I$7</f>
        <v>2019-20</v>
      </c>
      <c r="B816" s="3" t="s">
        <v>125</v>
      </c>
      <c r="C816" s="3">
        <v>7</v>
      </c>
      <c r="D816" s="3" t="s">
        <v>1816</v>
      </c>
      <c r="E816" s="3" t="s">
        <v>359</v>
      </c>
      <c r="F816" s="3">
        <v>10</v>
      </c>
      <c r="G816" s="3" t="s">
        <v>430</v>
      </c>
      <c r="H816" s="3" t="s">
        <v>500</v>
      </c>
      <c r="I816" s="3" t="s">
        <v>20</v>
      </c>
      <c r="J816" s="3" t="s">
        <v>72</v>
      </c>
      <c r="K816" s="3" t="s">
        <v>48</v>
      </c>
      <c r="L816" s="3" t="s">
        <v>55</v>
      </c>
      <c r="M816" s="3" t="s">
        <v>1841</v>
      </c>
      <c r="N816" s="4">
        <v>48000</v>
      </c>
      <c r="O816" s="4">
        <v>1326299.6735999999</v>
      </c>
    </row>
    <row r="817" spans="1:15" x14ac:dyDescent="0.3">
      <c r="A817" s="5" t="str">
        <f>List!$I$7</f>
        <v>2019-20</v>
      </c>
      <c r="B817" s="5" t="s">
        <v>116</v>
      </c>
      <c r="C817" s="5">
        <v>1</v>
      </c>
      <c r="D817" s="5" t="s">
        <v>1818</v>
      </c>
      <c r="E817" s="5" t="s">
        <v>67</v>
      </c>
      <c r="F817" s="5">
        <v>24</v>
      </c>
      <c r="G817" s="5" t="s">
        <v>1746</v>
      </c>
      <c r="H817" s="5" t="s">
        <v>269</v>
      </c>
      <c r="I817" s="5" t="s">
        <v>26</v>
      </c>
      <c r="J817" s="5" t="s">
        <v>33</v>
      </c>
      <c r="K817" s="5" t="s">
        <v>48</v>
      </c>
      <c r="L817" s="5" t="s">
        <v>49</v>
      </c>
      <c r="M817" s="5" t="s">
        <v>1839</v>
      </c>
      <c r="N817" s="6">
        <v>63000</v>
      </c>
      <c r="O817" s="6">
        <v>328922.83116</v>
      </c>
    </row>
    <row r="818" spans="1:15" x14ac:dyDescent="0.3">
      <c r="A818" s="3" t="str">
        <f>List!$I$7</f>
        <v>2019-20</v>
      </c>
      <c r="B818" s="3" t="s">
        <v>16</v>
      </c>
      <c r="C818" s="3">
        <v>10</v>
      </c>
      <c r="D818" s="3" t="s">
        <v>1817</v>
      </c>
      <c r="E818" s="3" t="s">
        <v>67</v>
      </c>
      <c r="F818" s="3">
        <v>37</v>
      </c>
      <c r="G818" s="3" t="s">
        <v>828</v>
      </c>
      <c r="H818" s="3" t="s">
        <v>885</v>
      </c>
      <c r="I818" s="3" t="s">
        <v>80</v>
      </c>
      <c r="J818" s="3" t="s">
        <v>86</v>
      </c>
      <c r="K818" s="3" t="s">
        <v>21</v>
      </c>
      <c r="L818" s="3" t="s">
        <v>22</v>
      </c>
      <c r="M818" s="3" t="s">
        <v>1840</v>
      </c>
      <c r="N818" s="4">
        <v>85500</v>
      </c>
      <c r="O818" s="4">
        <v>4264265.1216000002</v>
      </c>
    </row>
    <row r="819" spans="1:15" x14ac:dyDescent="0.3">
      <c r="A819" s="5" t="str">
        <f>List!$I$7</f>
        <v>2019-20</v>
      </c>
      <c r="B819" s="5" t="s">
        <v>92</v>
      </c>
      <c r="C819" s="5">
        <v>12</v>
      </c>
      <c r="D819" s="5" t="s">
        <v>1817</v>
      </c>
      <c r="E819" s="5" t="s">
        <v>226</v>
      </c>
      <c r="F819" s="5">
        <v>23</v>
      </c>
      <c r="G819" s="5" t="s">
        <v>486</v>
      </c>
      <c r="H819" s="5" t="s">
        <v>689</v>
      </c>
      <c r="I819" s="5" t="s">
        <v>32</v>
      </c>
      <c r="J819" s="5" t="s">
        <v>1805</v>
      </c>
      <c r="K819" s="5" t="s">
        <v>48</v>
      </c>
      <c r="L819" s="5" t="s">
        <v>49</v>
      </c>
      <c r="M819" s="5" t="s">
        <v>1840</v>
      </c>
      <c r="N819" s="6">
        <v>72000</v>
      </c>
      <c r="O819" s="6">
        <v>1110441.6575999998</v>
      </c>
    </row>
    <row r="820" spans="1:15" x14ac:dyDescent="0.3">
      <c r="A820" s="3" t="str">
        <f>List!$I$7</f>
        <v>2019-20</v>
      </c>
      <c r="B820" s="3" t="s">
        <v>45</v>
      </c>
      <c r="C820" s="3">
        <v>2</v>
      </c>
      <c r="D820" s="3" t="s">
        <v>1818</v>
      </c>
      <c r="E820" s="3" t="s">
        <v>614</v>
      </c>
      <c r="F820" s="3">
        <v>16</v>
      </c>
      <c r="G820" s="3" t="s">
        <v>324</v>
      </c>
      <c r="H820" s="3" t="s">
        <v>1446</v>
      </c>
      <c r="I820" s="3" t="s">
        <v>54</v>
      </c>
      <c r="J820" s="3" t="s">
        <v>33</v>
      </c>
      <c r="K820" s="3" t="s">
        <v>21</v>
      </c>
      <c r="L820" s="3" t="s">
        <v>22</v>
      </c>
      <c r="M820" s="3" t="s">
        <v>1839</v>
      </c>
      <c r="N820" s="4">
        <v>42000</v>
      </c>
      <c r="O820" s="4">
        <v>2808640.6655999999</v>
      </c>
    </row>
    <row r="821" spans="1:15" x14ac:dyDescent="0.3">
      <c r="A821" s="5" t="str">
        <f>List!$I$7</f>
        <v>2019-20</v>
      </c>
      <c r="B821" s="5" t="s">
        <v>16</v>
      </c>
      <c r="C821" s="5">
        <v>10</v>
      </c>
      <c r="D821" s="5" t="s">
        <v>1817</v>
      </c>
      <c r="E821" s="5" t="s">
        <v>240</v>
      </c>
      <c r="F821" s="5">
        <v>71</v>
      </c>
      <c r="G821" s="5" t="s">
        <v>941</v>
      </c>
      <c r="H821" s="5" t="s">
        <v>505</v>
      </c>
      <c r="I821" s="5" t="s">
        <v>40</v>
      </c>
      <c r="J821" s="5" t="s">
        <v>1805</v>
      </c>
      <c r="K821" s="5" t="s">
        <v>34</v>
      </c>
      <c r="L821" s="5" t="s">
        <v>35</v>
      </c>
      <c r="M821" s="5" t="s">
        <v>1839</v>
      </c>
      <c r="N821" s="6">
        <v>49500</v>
      </c>
      <c r="O821" s="6">
        <v>360169.18080000003</v>
      </c>
    </row>
    <row r="822" spans="1:15" x14ac:dyDescent="0.3">
      <c r="A822" s="3" t="str">
        <f>List!$I$7</f>
        <v>2019-20</v>
      </c>
      <c r="B822" s="3" t="s">
        <v>60</v>
      </c>
      <c r="C822" s="3">
        <v>6</v>
      </c>
      <c r="D822" s="3" t="s">
        <v>1819</v>
      </c>
      <c r="E822" s="3" t="s">
        <v>46</v>
      </c>
      <c r="F822" s="3">
        <v>34</v>
      </c>
      <c r="G822" s="3" t="s">
        <v>546</v>
      </c>
      <c r="H822" s="3" t="s">
        <v>1370</v>
      </c>
      <c r="I822" s="3" t="s">
        <v>63</v>
      </c>
      <c r="J822" s="3" t="s">
        <v>1805</v>
      </c>
      <c r="K822" s="3" t="s">
        <v>34</v>
      </c>
      <c r="L822" s="3" t="s">
        <v>35</v>
      </c>
      <c r="M822" s="3" t="s">
        <v>1840</v>
      </c>
      <c r="N822" s="4">
        <v>82500</v>
      </c>
      <c r="O822" s="4">
        <v>7598326.1639999989</v>
      </c>
    </row>
    <row r="823" spans="1:15" x14ac:dyDescent="0.3">
      <c r="A823" s="5" t="str">
        <f>List!$I$7</f>
        <v>2019-20</v>
      </c>
      <c r="B823" s="5" t="s">
        <v>76</v>
      </c>
      <c r="C823" s="5">
        <v>4</v>
      </c>
      <c r="D823" s="5" t="s">
        <v>1819</v>
      </c>
      <c r="E823" s="5" t="s">
        <v>260</v>
      </c>
      <c r="F823" s="5">
        <v>67</v>
      </c>
      <c r="G823" s="5" t="s">
        <v>844</v>
      </c>
      <c r="H823" s="5" t="s">
        <v>694</v>
      </c>
      <c r="I823" s="5" t="s">
        <v>59</v>
      </c>
      <c r="J823" s="5" t="s">
        <v>72</v>
      </c>
      <c r="K823" s="5" t="s">
        <v>34</v>
      </c>
      <c r="L823" s="5" t="s">
        <v>35</v>
      </c>
      <c r="M823" s="5" t="s">
        <v>1840</v>
      </c>
      <c r="N823" s="6">
        <v>55500</v>
      </c>
      <c r="O823" s="6">
        <v>9564661.3348000012</v>
      </c>
    </row>
    <row r="824" spans="1:15" x14ac:dyDescent="0.3">
      <c r="A824" s="3" t="str">
        <f>List!$I$7</f>
        <v>2019-20</v>
      </c>
      <c r="B824" s="3" t="s">
        <v>116</v>
      </c>
      <c r="C824" s="3">
        <v>1</v>
      </c>
      <c r="D824" s="3" t="s">
        <v>1818</v>
      </c>
      <c r="E824" s="3" t="s">
        <v>89</v>
      </c>
      <c r="F824" s="3">
        <v>24</v>
      </c>
      <c r="G824" s="3" t="s">
        <v>1233</v>
      </c>
      <c r="H824" s="3" t="s">
        <v>460</v>
      </c>
      <c r="I824" s="3" t="s">
        <v>80</v>
      </c>
      <c r="J824" s="3" t="s">
        <v>86</v>
      </c>
      <c r="K824" s="3" t="s">
        <v>48</v>
      </c>
      <c r="L824" s="3" t="s">
        <v>49</v>
      </c>
      <c r="M824" s="3" t="s">
        <v>1840</v>
      </c>
      <c r="N824" s="4">
        <v>46500</v>
      </c>
      <c r="O824" s="4">
        <v>566644.20120000001</v>
      </c>
    </row>
    <row r="825" spans="1:15" x14ac:dyDescent="0.3">
      <c r="A825" s="5" t="str">
        <f>List!$I$7</f>
        <v>2019-20</v>
      </c>
      <c r="B825" s="5" t="s">
        <v>50</v>
      </c>
      <c r="C825" s="5">
        <v>11</v>
      </c>
      <c r="D825" s="5" t="s">
        <v>1817</v>
      </c>
      <c r="E825" s="5" t="s">
        <v>51</v>
      </c>
      <c r="F825" s="5">
        <v>53</v>
      </c>
      <c r="G825" s="5" t="s">
        <v>105</v>
      </c>
      <c r="H825" s="5" t="s">
        <v>798</v>
      </c>
      <c r="I825" s="5" t="s">
        <v>54</v>
      </c>
      <c r="J825" s="5" t="s">
        <v>72</v>
      </c>
      <c r="K825" s="5" t="s">
        <v>21</v>
      </c>
      <c r="L825" s="5" t="s">
        <v>22</v>
      </c>
      <c r="M825" s="5" t="s">
        <v>1840</v>
      </c>
      <c r="N825" s="6">
        <v>54000</v>
      </c>
      <c r="O825" s="6">
        <v>38725353.215999998</v>
      </c>
    </row>
    <row r="826" spans="1:15" x14ac:dyDescent="0.3">
      <c r="A826" s="3" t="str">
        <f>List!$I$7</f>
        <v>2019-20</v>
      </c>
      <c r="B826" s="3" t="s">
        <v>92</v>
      </c>
      <c r="C826" s="3">
        <v>12</v>
      </c>
      <c r="D826" s="3" t="s">
        <v>1817</v>
      </c>
      <c r="E826" s="3" t="s">
        <v>264</v>
      </c>
      <c r="F826" s="3">
        <v>19</v>
      </c>
      <c r="G826" s="3" t="s">
        <v>584</v>
      </c>
      <c r="H826" s="3" t="s">
        <v>307</v>
      </c>
      <c r="I826" s="3" t="s">
        <v>20</v>
      </c>
      <c r="J826" s="3" t="s">
        <v>33</v>
      </c>
      <c r="K826" s="3" t="s">
        <v>48</v>
      </c>
      <c r="L826" s="3" t="s">
        <v>49</v>
      </c>
      <c r="M826" s="3" t="s">
        <v>1840</v>
      </c>
      <c r="N826" s="4">
        <v>46500</v>
      </c>
      <c r="O826" s="4">
        <v>1081190.2178000002</v>
      </c>
    </row>
    <row r="827" spans="1:15" x14ac:dyDescent="0.3">
      <c r="A827" s="5" t="str">
        <f>List!$I$7</f>
        <v>2019-20</v>
      </c>
      <c r="B827" s="5" t="s">
        <v>76</v>
      </c>
      <c r="C827" s="5">
        <v>4</v>
      </c>
      <c r="D827" s="5" t="s">
        <v>1819</v>
      </c>
      <c r="E827" s="5" t="s">
        <v>180</v>
      </c>
      <c r="F827" s="5">
        <v>19</v>
      </c>
      <c r="G827" s="5" t="s">
        <v>1567</v>
      </c>
      <c r="H827" s="5" t="s">
        <v>111</v>
      </c>
      <c r="I827" s="5" t="s">
        <v>63</v>
      </c>
      <c r="J827" s="5" t="s">
        <v>1805</v>
      </c>
      <c r="K827" s="5" t="s">
        <v>48</v>
      </c>
      <c r="L827" s="5" t="s">
        <v>49</v>
      </c>
      <c r="M827" s="5" t="s">
        <v>1840</v>
      </c>
      <c r="N827" s="6">
        <v>36000</v>
      </c>
      <c r="O827" s="6">
        <v>283752.66239999997</v>
      </c>
    </row>
    <row r="828" spans="1:15" x14ac:dyDescent="0.3">
      <c r="A828" s="3" t="str">
        <f>List!$I$7</f>
        <v>2019-20</v>
      </c>
      <c r="B828" s="3" t="s">
        <v>101</v>
      </c>
      <c r="C828" s="3">
        <v>9</v>
      </c>
      <c r="D828" s="3" t="s">
        <v>1816</v>
      </c>
      <c r="E828" s="3" t="s">
        <v>126</v>
      </c>
      <c r="F828" s="3">
        <v>55</v>
      </c>
      <c r="G828" s="3" t="s">
        <v>1381</v>
      </c>
      <c r="H828" s="3" t="s">
        <v>1477</v>
      </c>
      <c r="I828" s="3" t="s">
        <v>54</v>
      </c>
      <c r="J828" s="3" t="s">
        <v>44</v>
      </c>
      <c r="K828" s="3" t="s">
        <v>48</v>
      </c>
      <c r="L828" s="3" t="s">
        <v>55</v>
      </c>
      <c r="M828" s="3" t="s">
        <v>1840</v>
      </c>
      <c r="N828" s="4">
        <v>15000</v>
      </c>
      <c r="O828" s="4">
        <v>290999.28000000003</v>
      </c>
    </row>
    <row r="829" spans="1:15" x14ac:dyDescent="0.3">
      <c r="A829" s="5" t="str">
        <f>List!$I$7</f>
        <v>2019-20</v>
      </c>
      <c r="B829" s="5" t="s">
        <v>92</v>
      </c>
      <c r="C829" s="5">
        <v>12</v>
      </c>
      <c r="D829" s="5" t="s">
        <v>1817</v>
      </c>
      <c r="E829" s="5" t="s">
        <v>160</v>
      </c>
      <c r="F829" s="5">
        <v>55</v>
      </c>
      <c r="G829" s="5" t="s">
        <v>1440</v>
      </c>
      <c r="H829" s="5" t="s">
        <v>950</v>
      </c>
      <c r="I829" s="5" t="s">
        <v>40</v>
      </c>
      <c r="J829" s="5" t="s">
        <v>1805</v>
      </c>
      <c r="K829" s="5" t="s">
        <v>48</v>
      </c>
      <c r="L829" s="5" t="s">
        <v>55</v>
      </c>
      <c r="M829" s="5" t="s">
        <v>1839</v>
      </c>
      <c r="N829" s="6">
        <v>37500</v>
      </c>
      <c r="O829" s="6">
        <v>517421.52</v>
      </c>
    </row>
    <row r="830" spans="1:15" x14ac:dyDescent="0.3">
      <c r="A830" s="3" t="str">
        <f>List!$I$7</f>
        <v>2019-20</v>
      </c>
      <c r="B830" s="3" t="s">
        <v>116</v>
      </c>
      <c r="C830" s="3">
        <v>1</v>
      </c>
      <c r="D830" s="3" t="s">
        <v>1818</v>
      </c>
      <c r="E830" s="3" t="s">
        <v>597</v>
      </c>
      <c r="F830" s="3">
        <v>17</v>
      </c>
      <c r="G830" s="3" t="s">
        <v>717</v>
      </c>
      <c r="H830" s="3" t="s">
        <v>206</v>
      </c>
      <c r="I830" s="3" t="s">
        <v>26</v>
      </c>
      <c r="J830" s="3" t="s">
        <v>1806</v>
      </c>
      <c r="K830" s="3" t="s">
        <v>27</v>
      </c>
      <c r="L830" s="3" t="s">
        <v>28</v>
      </c>
      <c r="M830" s="3" t="s">
        <v>1840</v>
      </c>
      <c r="N830" s="4">
        <v>60000</v>
      </c>
      <c r="O830" s="4">
        <v>16904111.136</v>
      </c>
    </row>
    <row r="831" spans="1:15" x14ac:dyDescent="0.3">
      <c r="A831" s="5" t="str">
        <f>List!$I$7</f>
        <v>2019-20</v>
      </c>
      <c r="B831" s="5" t="s">
        <v>16</v>
      </c>
      <c r="C831" s="5">
        <v>10</v>
      </c>
      <c r="D831" s="5" t="s">
        <v>1817</v>
      </c>
      <c r="E831" s="5" t="s">
        <v>714</v>
      </c>
      <c r="F831" s="5">
        <v>77</v>
      </c>
      <c r="G831" s="5" t="s">
        <v>1382</v>
      </c>
      <c r="H831" s="5" t="s">
        <v>951</v>
      </c>
      <c r="I831" s="5" t="s">
        <v>40</v>
      </c>
      <c r="J831" s="5" t="s">
        <v>1805</v>
      </c>
      <c r="K831" s="5" t="s">
        <v>27</v>
      </c>
      <c r="L831" s="5" t="s">
        <v>28</v>
      </c>
      <c r="M831" s="5" t="s">
        <v>1841</v>
      </c>
      <c r="N831" s="6">
        <v>16500</v>
      </c>
      <c r="O831" s="6">
        <v>364076.09172000008</v>
      </c>
    </row>
    <row r="832" spans="1:15" x14ac:dyDescent="0.3">
      <c r="A832" s="3" t="str">
        <f>List!$I$7</f>
        <v>2019-20</v>
      </c>
      <c r="B832" s="3" t="s">
        <v>101</v>
      </c>
      <c r="C832" s="3">
        <v>9</v>
      </c>
      <c r="D832" s="3" t="s">
        <v>1816</v>
      </c>
      <c r="E832" s="3" t="s">
        <v>439</v>
      </c>
      <c r="F832" s="3">
        <v>23</v>
      </c>
      <c r="G832" s="3" t="s">
        <v>1017</v>
      </c>
      <c r="H832" s="3" t="s">
        <v>685</v>
      </c>
      <c r="I832" s="3" t="s">
        <v>63</v>
      </c>
      <c r="J832" s="3" t="s">
        <v>1805</v>
      </c>
      <c r="K832" s="3" t="s">
        <v>48</v>
      </c>
      <c r="L832" s="3" t="s">
        <v>49</v>
      </c>
      <c r="M832" s="3" t="s">
        <v>1841</v>
      </c>
      <c r="N832" s="4">
        <v>69000</v>
      </c>
      <c r="O832" s="4">
        <v>20345879.488000005</v>
      </c>
    </row>
    <row r="833" spans="1:15" x14ac:dyDescent="0.3">
      <c r="A833" s="5" t="str">
        <f>List!$I$7</f>
        <v>2019-20</v>
      </c>
      <c r="B833" s="5" t="s">
        <v>45</v>
      </c>
      <c r="C833" s="5">
        <v>2</v>
      </c>
      <c r="D833" s="5" t="s">
        <v>1818</v>
      </c>
      <c r="E833" s="5" t="s">
        <v>291</v>
      </c>
      <c r="F833" s="5">
        <v>72</v>
      </c>
      <c r="G833" s="5" t="s">
        <v>1644</v>
      </c>
      <c r="H833" s="5" t="s">
        <v>446</v>
      </c>
      <c r="I833" s="5" t="s">
        <v>20</v>
      </c>
      <c r="J833" s="5" t="s">
        <v>72</v>
      </c>
      <c r="K833" s="5" t="s">
        <v>34</v>
      </c>
      <c r="L833" s="5" t="s">
        <v>35</v>
      </c>
      <c r="M833" s="5" t="s">
        <v>1840</v>
      </c>
      <c r="N833" s="6">
        <v>39000</v>
      </c>
      <c r="O833" s="6">
        <v>11212348.8048</v>
      </c>
    </row>
    <row r="834" spans="1:15" x14ac:dyDescent="0.3">
      <c r="A834" s="3" t="str">
        <f>List!$I$7</f>
        <v>2019-20</v>
      </c>
      <c r="B834" s="3" t="s">
        <v>45</v>
      </c>
      <c r="C834" s="3">
        <v>2</v>
      </c>
      <c r="D834" s="3" t="s">
        <v>1818</v>
      </c>
      <c r="E834" s="3" t="s">
        <v>305</v>
      </c>
      <c r="F834" s="3">
        <v>27</v>
      </c>
      <c r="G834" s="3" t="s">
        <v>968</v>
      </c>
      <c r="H834" s="3" t="s">
        <v>1020</v>
      </c>
      <c r="I834" s="3" t="s">
        <v>59</v>
      </c>
      <c r="J834" s="3" t="s">
        <v>86</v>
      </c>
      <c r="K834" s="3" t="s">
        <v>48</v>
      </c>
      <c r="L834" s="3" t="s">
        <v>55</v>
      </c>
      <c r="M834" s="3" t="s">
        <v>1840</v>
      </c>
      <c r="N834" s="4">
        <v>27000</v>
      </c>
      <c r="O834" s="4">
        <v>855949.97556000005</v>
      </c>
    </row>
    <row r="835" spans="1:15" x14ac:dyDescent="0.3">
      <c r="A835" s="5" t="str">
        <f>List!$I$7</f>
        <v>2019-20</v>
      </c>
      <c r="B835" s="5" t="s">
        <v>92</v>
      </c>
      <c r="C835" s="5">
        <v>12</v>
      </c>
      <c r="D835" s="5" t="s">
        <v>1817</v>
      </c>
      <c r="E835" s="5" t="s">
        <v>240</v>
      </c>
      <c r="F835" s="5">
        <v>24</v>
      </c>
      <c r="G835" s="5" t="s">
        <v>351</v>
      </c>
      <c r="H835" s="5" t="s">
        <v>309</v>
      </c>
      <c r="I835" s="5" t="s">
        <v>54</v>
      </c>
      <c r="J835" s="5" t="s">
        <v>1806</v>
      </c>
      <c r="K835" s="5" t="s">
        <v>48</v>
      </c>
      <c r="L835" s="5" t="s">
        <v>49</v>
      </c>
      <c r="M835" s="5" t="s">
        <v>1840</v>
      </c>
      <c r="N835" s="6">
        <v>69000</v>
      </c>
      <c r="O835" s="6">
        <v>1167512.6232000003</v>
      </c>
    </row>
    <row r="836" spans="1:15" x14ac:dyDescent="0.3">
      <c r="A836" s="3" t="str">
        <f>List!$I$7</f>
        <v>2019-20</v>
      </c>
      <c r="B836" s="3" t="s">
        <v>45</v>
      </c>
      <c r="C836" s="3">
        <v>2</v>
      </c>
      <c r="D836" s="3" t="s">
        <v>1818</v>
      </c>
      <c r="E836" s="3" t="s">
        <v>421</v>
      </c>
      <c r="F836" s="3">
        <v>23</v>
      </c>
      <c r="G836" s="3" t="s">
        <v>1012</v>
      </c>
      <c r="H836" s="3" t="s">
        <v>165</v>
      </c>
      <c r="I836" s="3" t="s">
        <v>26</v>
      </c>
      <c r="J836" s="3" t="s">
        <v>33</v>
      </c>
      <c r="K836" s="3" t="s">
        <v>48</v>
      </c>
      <c r="L836" s="3" t="s">
        <v>49</v>
      </c>
      <c r="M836" s="3" t="s">
        <v>1840</v>
      </c>
      <c r="N836" s="4">
        <v>63000</v>
      </c>
      <c r="O836" s="4">
        <v>17232977.3616</v>
      </c>
    </row>
    <row r="837" spans="1:15" x14ac:dyDescent="0.3">
      <c r="A837" s="5" t="str">
        <f>List!$I$7</f>
        <v>2019-20</v>
      </c>
      <c r="B837" s="5" t="s">
        <v>16</v>
      </c>
      <c r="C837" s="5">
        <v>10</v>
      </c>
      <c r="D837" s="5" t="s">
        <v>1817</v>
      </c>
      <c r="E837" s="5" t="s">
        <v>37</v>
      </c>
      <c r="F837" s="5">
        <v>83</v>
      </c>
      <c r="G837" s="5" t="s">
        <v>1383</v>
      </c>
      <c r="H837" s="5" t="s">
        <v>162</v>
      </c>
      <c r="I837" s="5" t="s">
        <v>63</v>
      </c>
      <c r="J837" s="5" t="s">
        <v>44</v>
      </c>
      <c r="K837" s="5" t="s">
        <v>27</v>
      </c>
      <c r="L837" s="5" t="s">
        <v>28</v>
      </c>
      <c r="M837" s="5" t="s">
        <v>1840</v>
      </c>
      <c r="N837" s="6">
        <v>78000</v>
      </c>
      <c r="O837" s="6">
        <v>6154627.7935999995</v>
      </c>
    </row>
    <row r="838" spans="1:15" x14ac:dyDescent="0.3">
      <c r="A838" s="3" t="str">
        <f>List!$I$7</f>
        <v>2019-20</v>
      </c>
      <c r="B838" s="3" t="s">
        <v>83</v>
      </c>
      <c r="C838" s="3">
        <v>3</v>
      </c>
      <c r="D838" s="3" t="s">
        <v>1818</v>
      </c>
      <c r="E838" s="3" t="s">
        <v>126</v>
      </c>
      <c r="F838" s="3">
        <v>60</v>
      </c>
      <c r="G838" s="3" t="s">
        <v>1552</v>
      </c>
      <c r="H838" s="3" t="s">
        <v>135</v>
      </c>
      <c r="I838" s="3" t="s">
        <v>32</v>
      </c>
      <c r="J838" s="3" t="s">
        <v>1805</v>
      </c>
      <c r="K838" s="3" t="s">
        <v>27</v>
      </c>
      <c r="L838" s="3" t="s">
        <v>28</v>
      </c>
      <c r="M838" s="3" t="s">
        <v>1840</v>
      </c>
      <c r="N838" s="4">
        <v>36000</v>
      </c>
      <c r="O838" s="4">
        <v>164009.57759999999</v>
      </c>
    </row>
    <row r="839" spans="1:15" x14ac:dyDescent="0.3">
      <c r="A839" s="5" t="str">
        <f>List!$I$7</f>
        <v>2019-20</v>
      </c>
      <c r="B839" s="5" t="s">
        <v>76</v>
      </c>
      <c r="C839" s="5">
        <v>4</v>
      </c>
      <c r="D839" s="5" t="s">
        <v>1819</v>
      </c>
      <c r="E839" s="5" t="s">
        <v>597</v>
      </c>
      <c r="F839" s="5">
        <v>9</v>
      </c>
      <c r="G839" s="5" t="s">
        <v>844</v>
      </c>
      <c r="H839" s="5" t="s">
        <v>1443</v>
      </c>
      <c r="I839" s="5" t="s">
        <v>63</v>
      </c>
      <c r="J839" s="5" t="s">
        <v>1806</v>
      </c>
      <c r="K839" s="5" t="s">
        <v>34</v>
      </c>
      <c r="L839" s="5" t="s">
        <v>35</v>
      </c>
      <c r="M839" s="5" t="s">
        <v>1840</v>
      </c>
      <c r="N839" s="6">
        <v>25500</v>
      </c>
      <c r="O839" s="6">
        <v>4394574.1268000007</v>
      </c>
    </row>
    <row r="840" spans="1:15" x14ac:dyDescent="0.3">
      <c r="A840" s="3" t="str">
        <f>List!$I$7</f>
        <v>2019-20</v>
      </c>
      <c r="B840" s="3" t="s">
        <v>36</v>
      </c>
      <c r="C840" s="3">
        <v>8</v>
      </c>
      <c r="D840" s="3" t="s">
        <v>1816</v>
      </c>
      <c r="E840" s="3" t="s">
        <v>569</v>
      </c>
      <c r="F840" s="3">
        <v>19</v>
      </c>
      <c r="G840" s="3" t="s">
        <v>81</v>
      </c>
      <c r="H840" s="3" t="s">
        <v>225</v>
      </c>
      <c r="I840" s="3" t="s">
        <v>80</v>
      </c>
      <c r="J840" s="3" t="s">
        <v>72</v>
      </c>
      <c r="K840" s="3" t="s">
        <v>48</v>
      </c>
      <c r="L840" s="3" t="s">
        <v>49</v>
      </c>
      <c r="M840" s="3" t="s">
        <v>1840</v>
      </c>
      <c r="N840" s="4">
        <v>12000</v>
      </c>
      <c r="O840" s="4">
        <v>2646039.6512000002</v>
      </c>
    </row>
    <row r="841" spans="1:15" x14ac:dyDescent="0.3">
      <c r="A841" s="5" t="str">
        <f>List!$I$7</f>
        <v>2019-20</v>
      </c>
      <c r="B841" s="5" t="s">
        <v>50</v>
      </c>
      <c r="C841" s="5">
        <v>11</v>
      </c>
      <c r="D841" s="5" t="s">
        <v>1817</v>
      </c>
      <c r="E841" s="5" t="s">
        <v>136</v>
      </c>
      <c r="F841" s="5">
        <v>36</v>
      </c>
      <c r="G841" s="5" t="s">
        <v>1450</v>
      </c>
      <c r="H841" s="5" t="s">
        <v>988</v>
      </c>
      <c r="I841" s="5" t="s">
        <v>26</v>
      </c>
      <c r="J841" s="5" t="s">
        <v>86</v>
      </c>
      <c r="K841" s="5" t="s">
        <v>48</v>
      </c>
      <c r="L841" s="5" t="s">
        <v>55</v>
      </c>
      <c r="M841" s="5" t="s">
        <v>1840</v>
      </c>
      <c r="N841" s="6">
        <v>15000</v>
      </c>
      <c r="O841" s="6">
        <v>377679.05999999994</v>
      </c>
    </row>
    <row r="842" spans="1:15" x14ac:dyDescent="0.3">
      <c r="A842" s="3" t="str">
        <f>List!$I$7</f>
        <v>2019-20</v>
      </c>
      <c r="B842" s="3" t="s">
        <v>83</v>
      </c>
      <c r="C842" s="3">
        <v>3</v>
      </c>
      <c r="D842" s="3" t="s">
        <v>1818</v>
      </c>
      <c r="E842" s="3" t="s">
        <v>425</v>
      </c>
      <c r="F842" s="3">
        <v>22</v>
      </c>
      <c r="G842" s="3" t="s">
        <v>1591</v>
      </c>
      <c r="H842" s="3" t="s">
        <v>869</v>
      </c>
      <c r="I842" s="3" t="s">
        <v>63</v>
      </c>
      <c r="J842" s="3" t="s">
        <v>72</v>
      </c>
      <c r="K842" s="3" t="s">
        <v>48</v>
      </c>
      <c r="L842" s="3" t="s">
        <v>55</v>
      </c>
      <c r="M842" s="3" t="s">
        <v>1840</v>
      </c>
      <c r="N842" s="4">
        <v>21000</v>
      </c>
      <c r="O842" s="4">
        <v>678521.10480000009</v>
      </c>
    </row>
    <row r="843" spans="1:15" x14ac:dyDescent="0.3">
      <c r="A843" s="5" t="str">
        <f>List!$I$7</f>
        <v>2019-20</v>
      </c>
      <c r="B843" s="5" t="s">
        <v>76</v>
      </c>
      <c r="C843" s="5">
        <v>4</v>
      </c>
      <c r="D843" s="5" t="s">
        <v>1819</v>
      </c>
      <c r="E843" s="5" t="s">
        <v>145</v>
      </c>
      <c r="F843" s="5">
        <v>61</v>
      </c>
      <c r="G843" s="5" t="s">
        <v>503</v>
      </c>
      <c r="H843" s="5" t="s">
        <v>1350</v>
      </c>
      <c r="I843" s="5" t="s">
        <v>54</v>
      </c>
      <c r="J843" s="5" t="s">
        <v>44</v>
      </c>
      <c r="K843" s="5" t="s">
        <v>27</v>
      </c>
      <c r="L843" s="5" t="s">
        <v>28</v>
      </c>
      <c r="M843" s="5" t="s">
        <v>1840</v>
      </c>
      <c r="N843" s="6">
        <v>75000</v>
      </c>
      <c r="O843" s="6">
        <v>311692.92</v>
      </c>
    </row>
    <row r="844" spans="1:15" x14ac:dyDescent="0.3">
      <c r="A844" s="3" t="str">
        <f>List!$I$7</f>
        <v>2019-20</v>
      </c>
      <c r="B844" s="3" t="s">
        <v>60</v>
      </c>
      <c r="C844" s="3">
        <v>6</v>
      </c>
      <c r="D844" s="3" t="s">
        <v>1819</v>
      </c>
      <c r="E844" s="3" t="s">
        <v>267</v>
      </c>
      <c r="F844" s="3">
        <v>18</v>
      </c>
      <c r="G844" s="3" t="s">
        <v>1356</v>
      </c>
      <c r="H844" s="3" t="s">
        <v>1294</v>
      </c>
      <c r="I844" s="3" t="s">
        <v>54</v>
      </c>
      <c r="J844" s="3" t="s">
        <v>72</v>
      </c>
      <c r="K844" s="3" t="s">
        <v>34</v>
      </c>
      <c r="L844" s="3" t="s">
        <v>35</v>
      </c>
      <c r="M844" s="3" t="s">
        <v>1840</v>
      </c>
      <c r="N844" s="4">
        <v>66000</v>
      </c>
      <c r="O844" s="4">
        <v>753098.19199999992</v>
      </c>
    </row>
    <row r="845" spans="1:15" x14ac:dyDescent="0.3">
      <c r="A845" s="5" t="str">
        <f>List!$I$7</f>
        <v>2019-20</v>
      </c>
      <c r="B845" s="5" t="s">
        <v>116</v>
      </c>
      <c r="C845" s="5">
        <v>1</v>
      </c>
      <c r="D845" s="5" t="s">
        <v>1818</v>
      </c>
      <c r="E845" s="5" t="s">
        <v>29</v>
      </c>
      <c r="F845" s="5">
        <v>68</v>
      </c>
      <c r="G845" s="5" t="s">
        <v>1002</v>
      </c>
      <c r="H845" s="5" t="s">
        <v>401</v>
      </c>
      <c r="I845" s="5" t="s">
        <v>63</v>
      </c>
      <c r="J845" s="5" t="s">
        <v>72</v>
      </c>
      <c r="K845" s="5" t="s">
        <v>34</v>
      </c>
      <c r="L845" s="5" t="s">
        <v>35</v>
      </c>
      <c r="M845" s="5" t="s">
        <v>1841</v>
      </c>
      <c r="N845" s="6">
        <v>75000</v>
      </c>
      <c r="O845" s="6">
        <v>1255253.1200000001</v>
      </c>
    </row>
    <row r="846" spans="1:15" x14ac:dyDescent="0.3">
      <c r="A846" s="3" t="str">
        <f>List!$I$7</f>
        <v>2019-20</v>
      </c>
      <c r="B846" s="3" t="s">
        <v>50</v>
      </c>
      <c r="C846" s="3">
        <v>11</v>
      </c>
      <c r="D846" s="3" t="s">
        <v>1817</v>
      </c>
      <c r="E846" s="3" t="s">
        <v>170</v>
      </c>
      <c r="F846" s="3">
        <v>12</v>
      </c>
      <c r="G846" s="3" t="s">
        <v>617</v>
      </c>
      <c r="H846" s="3" t="s">
        <v>1045</v>
      </c>
      <c r="I846" s="3" t="s">
        <v>80</v>
      </c>
      <c r="J846" s="3" t="s">
        <v>86</v>
      </c>
      <c r="K846" s="3" t="s">
        <v>48</v>
      </c>
      <c r="L846" s="3" t="s">
        <v>55</v>
      </c>
      <c r="M846" s="3" t="s">
        <v>1841</v>
      </c>
      <c r="N846" s="4">
        <v>43500</v>
      </c>
      <c r="O846" s="4">
        <v>958758.16212000011</v>
      </c>
    </row>
    <row r="847" spans="1:15" x14ac:dyDescent="0.3">
      <c r="A847" s="5" t="str">
        <f>List!$I$7</f>
        <v>2019-20</v>
      </c>
      <c r="B847" s="5" t="s">
        <v>16</v>
      </c>
      <c r="C847" s="5">
        <v>10</v>
      </c>
      <c r="D847" s="5" t="s">
        <v>1817</v>
      </c>
      <c r="E847" s="5" t="s">
        <v>109</v>
      </c>
      <c r="F847" s="5">
        <v>51</v>
      </c>
      <c r="G847" s="5" t="s">
        <v>1388</v>
      </c>
      <c r="H847" s="5" t="s">
        <v>416</v>
      </c>
      <c r="I847" s="5" t="s">
        <v>20</v>
      </c>
      <c r="J847" s="5" t="s">
        <v>1805</v>
      </c>
      <c r="K847" s="5" t="s">
        <v>21</v>
      </c>
      <c r="L847" s="5" t="s">
        <v>22</v>
      </c>
      <c r="M847" s="5" t="s">
        <v>1841</v>
      </c>
      <c r="N847" s="6">
        <v>87000</v>
      </c>
      <c r="O847" s="6">
        <v>1174638.6432000003</v>
      </c>
    </row>
    <row r="848" spans="1:15" x14ac:dyDescent="0.3">
      <c r="A848" s="3" t="str">
        <f>List!$I$7</f>
        <v>2019-20</v>
      </c>
      <c r="B848" s="3" t="s">
        <v>60</v>
      </c>
      <c r="C848" s="3">
        <v>6</v>
      </c>
      <c r="D848" s="3" t="s">
        <v>1819</v>
      </c>
      <c r="E848" s="3" t="s">
        <v>170</v>
      </c>
      <c r="F848" s="3">
        <v>28</v>
      </c>
      <c r="G848" s="3" t="s">
        <v>717</v>
      </c>
      <c r="H848" s="3" t="s">
        <v>639</v>
      </c>
      <c r="I848" s="3" t="s">
        <v>32</v>
      </c>
      <c r="J848" s="3" t="s">
        <v>72</v>
      </c>
      <c r="K848" s="3" t="s">
        <v>48</v>
      </c>
      <c r="L848" s="3" t="s">
        <v>49</v>
      </c>
      <c r="M848" s="3" t="s">
        <v>1840</v>
      </c>
      <c r="N848" s="4">
        <v>63000</v>
      </c>
      <c r="O848" s="4">
        <v>986905.4580000001</v>
      </c>
    </row>
    <row r="849" spans="1:15" x14ac:dyDescent="0.3">
      <c r="A849" s="5" t="str">
        <f>List!$I$7</f>
        <v>2019-20</v>
      </c>
      <c r="B849" s="5" t="s">
        <v>141</v>
      </c>
      <c r="C849" s="5">
        <v>5</v>
      </c>
      <c r="D849" s="5" t="s">
        <v>1819</v>
      </c>
      <c r="E849" s="5" t="s">
        <v>23</v>
      </c>
      <c r="F849" s="5">
        <v>17</v>
      </c>
      <c r="G849" s="5" t="s">
        <v>1556</v>
      </c>
      <c r="H849" s="5" t="s">
        <v>1245</v>
      </c>
      <c r="I849" s="5" t="s">
        <v>54</v>
      </c>
      <c r="J849" s="5" t="s">
        <v>1806</v>
      </c>
      <c r="K849" s="5" t="s">
        <v>27</v>
      </c>
      <c r="L849" s="5" t="s">
        <v>28</v>
      </c>
      <c r="M849" s="5" t="s">
        <v>1840</v>
      </c>
      <c r="N849" s="6">
        <v>67500</v>
      </c>
      <c r="O849" s="6">
        <v>403260.26399999997</v>
      </c>
    </row>
    <row r="850" spans="1:15" x14ac:dyDescent="0.3">
      <c r="A850" s="3" t="str">
        <f>List!$I$7</f>
        <v>2019-20</v>
      </c>
      <c r="B850" s="3" t="s">
        <v>60</v>
      </c>
      <c r="C850" s="3">
        <v>6</v>
      </c>
      <c r="D850" s="3" t="s">
        <v>1819</v>
      </c>
      <c r="E850" s="3" t="s">
        <v>183</v>
      </c>
      <c r="F850" s="3">
        <v>60</v>
      </c>
      <c r="G850" s="3" t="s">
        <v>1774</v>
      </c>
      <c r="H850" s="3" t="s">
        <v>132</v>
      </c>
      <c r="I850" s="3" t="s">
        <v>63</v>
      </c>
      <c r="J850" s="3" t="s">
        <v>72</v>
      </c>
      <c r="K850" s="3" t="s">
        <v>27</v>
      </c>
      <c r="L850" s="3" t="s">
        <v>28</v>
      </c>
      <c r="M850" s="3" t="s">
        <v>1840</v>
      </c>
      <c r="N850" s="4">
        <v>21000</v>
      </c>
      <c r="O850" s="4">
        <v>88269.781600000002</v>
      </c>
    </row>
    <row r="851" spans="1:15" x14ac:dyDescent="0.3">
      <c r="A851" s="5" t="str">
        <f>List!$I$7</f>
        <v>2019-20</v>
      </c>
      <c r="B851" s="5" t="s">
        <v>76</v>
      </c>
      <c r="C851" s="5">
        <v>4</v>
      </c>
      <c r="D851" s="5" t="s">
        <v>1819</v>
      </c>
      <c r="E851" s="5" t="s">
        <v>277</v>
      </c>
      <c r="F851" s="5">
        <v>55</v>
      </c>
      <c r="G851" s="5" t="s">
        <v>1345</v>
      </c>
      <c r="H851" s="5" t="s">
        <v>985</v>
      </c>
      <c r="I851" s="5" t="s">
        <v>40</v>
      </c>
      <c r="J851" s="5" t="s">
        <v>72</v>
      </c>
      <c r="K851" s="5" t="s">
        <v>48</v>
      </c>
      <c r="L851" s="5" t="s">
        <v>55</v>
      </c>
      <c r="M851" s="5" t="s">
        <v>1839</v>
      </c>
      <c r="N851" s="6">
        <v>61500</v>
      </c>
      <c r="O851" s="6">
        <v>10019742.794599999</v>
      </c>
    </row>
    <row r="852" spans="1:15" x14ac:dyDescent="0.3">
      <c r="A852" s="3" t="str">
        <f>List!$I$7</f>
        <v>2019-20</v>
      </c>
      <c r="B852" s="3" t="s">
        <v>50</v>
      </c>
      <c r="C852" s="3">
        <v>11</v>
      </c>
      <c r="D852" s="3" t="s">
        <v>1817</v>
      </c>
      <c r="E852" s="3" t="s">
        <v>104</v>
      </c>
      <c r="F852" s="3">
        <v>51</v>
      </c>
      <c r="G852" s="3" t="s">
        <v>677</v>
      </c>
      <c r="H852" s="3" t="s">
        <v>805</v>
      </c>
      <c r="I852" s="3" t="s">
        <v>32</v>
      </c>
      <c r="J852" s="3" t="s">
        <v>1805</v>
      </c>
      <c r="K852" s="3" t="s">
        <v>21</v>
      </c>
      <c r="L852" s="3" t="s">
        <v>22</v>
      </c>
      <c r="M852" s="3" t="s">
        <v>1840</v>
      </c>
      <c r="N852" s="4">
        <v>10500</v>
      </c>
      <c r="O852" s="4">
        <v>64091.504400000005</v>
      </c>
    </row>
    <row r="853" spans="1:15" x14ac:dyDescent="0.3">
      <c r="A853" s="5" t="str">
        <f>List!$I$7</f>
        <v>2019-20</v>
      </c>
      <c r="B853" s="5" t="s">
        <v>141</v>
      </c>
      <c r="C853" s="5">
        <v>5</v>
      </c>
      <c r="D853" s="5" t="s">
        <v>1819</v>
      </c>
      <c r="E853" s="5" t="s">
        <v>267</v>
      </c>
      <c r="F853" s="5">
        <v>73</v>
      </c>
      <c r="G853" s="5" t="s">
        <v>392</v>
      </c>
      <c r="H853" s="5" t="s">
        <v>216</v>
      </c>
      <c r="I853" s="5" t="s">
        <v>63</v>
      </c>
      <c r="J853" s="5" t="s">
        <v>72</v>
      </c>
      <c r="K853" s="5" t="s">
        <v>48</v>
      </c>
      <c r="L853" s="5" t="s">
        <v>49</v>
      </c>
      <c r="M853" s="5" t="s">
        <v>1840</v>
      </c>
      <c r="N853" s="6">
        <v>81000</v>
      </c>
      <c r="O853" s="6">
        <v>11014034.486399999</v>
      </c>
    </row>
    <row r="854" spans="1:15" x14ac:dyDescent="0.3">
      <c r="A854" s="3" t="str">
        <f>List!$I$7</f>
        <v>2019-20</v>
      </c>
      <c r="B854" s="3" t="s">
        <v>125</v>
      </c>
      <c r="C854" s="3">
        <v>7</v>
      </c>
      <c r="D854" s="3" t="s">
        <v>1816</v>
      </c>
      <c r="E854" s="3" t="s">
        <v>67</v>
      </c>
      <c r="F854" s="3">
        <v>79</v>
      </c>
      <c r="G854" s="3" t="s">
        <v>1391</v>
      </c>
      <c r="H854" s="3" t="s">
        <v>532</v>
      </c>
      <c r="I854" s="3" t="s">
        <v>32</v>
      </c>
      <c r="J854" s="3" t="s">
        <v>72</v>
      </c>
      <c r="K854" s="3" t="s">
        <v>27</v>
      </c>
      <c r="L854" s="3" t="s">
        <v>28</v>
      </c>
      <c r="M854" s="3" t="s">
        <v>1841</v>
      </c>
      <c r="N854" s="4">
        <v>40500</v>
      </c>
      <c r="O854" s="4">
        <v>20592615.582000002</v>
      </c>
    </row>
    <row r="855" spans="1:15" x14ac:dyDescent="0.3">
      <c r="A855" s="5" t="str">
        <f>List!$I$7</f>
        <v>2019-20</v>
      </c>
      <c r="B855" s="5" t="s">
        <v>45</v>
      </c>
      <c r="C855" s="5">
        <v>2</v>
      </c>
      <c r="D855" s="5" t="s">
        <v>1818</v>
      </c>
      <c r="E855" s="5" t="s">
        <v>475</v>
      </c>
      <c r="F855" s="5">
        <v>53</v>
      </c>
      <c r="G855" s="5" t="s">
        <v>1365</v>
      </c>
      <c r="H855" s="5" t="s">
        <v>1209</v>
      </c>
      <c r="I855" s="5" t="s">
        <v>63</v>
      </c>
      <c r="J855" s="5" t="s">
        <v>86</v>
      </c>
      <c r="K855" s="5" t="s">
        <v>21</v>
      </c>
      <c r="L855" s="5" t="s">
        <v>22</v>
      </c>
      <c r="M855" s="5" t="s">
        <v>1840</v>
      </c>
      <c r="N855" s="6">
        <v>58500</v>
      </c>
      <c r="O855" s="6">
        <v>561774.11003999994</v>
      </c>
    </row>
    <row r="856" spans="1:15" x14ac:dyDescent="0.3">
      <c r="A856" s="3" t="str">
        <f>List!$I$7</f>
        <v>2019-20</v>
      </c>
      <c r="B856" s="3" t="s">
        <v>125</v>
      </c>
      <c r="C856" s="3">
        <v>7</v>
      </c>
      <c r="D856" s="3" t="s">
        <v>1816</v>
      </c>
      <c r="E856" s="3" t="s">
        <v>37</v>
      </c>
      <c r="F856" s="3">
        <v>64</v>
      </c>
      <c r="G856" s="3" t="s">
        <v>991</v>
      </c>
      <c r="H856" s="3" t="s">
        <v>1000</v>
      </c>
      <c r="I856" s="3" t="s">
        <v>63</v>
      </c>
      <c r="J856" s="3" t="s">
        <v>72</v>
      </c>
      <c r="K856" s="3" t="s">
        <v>48</v>
      </c>
      <c r="L856" s="3" t="s">
        <v>49</v>
      </c>
      <c r="M856" s="3" t="s">
        <v>1839</v>
      </c>
      <c r="N856" s="4">
        <v>15000</v>
      </c>
      <c r="O856" s="4">
        <v>535082.23999999999</v>
      </c>
    </row>
    <row r="857" spans="1:15" x14ac:dyDescent="0.3">
      <c r="A857" s="5" t="str">
        <f>List!$I$7</f>
        <v>2019-20</v>
      </c>
      <c r="B857" s="5" t="s">
        <v>116</v>
      </c>
      <c r="C857" s="5">
        <v>1</v>
      </c>
      <c r="D857" s="5" t="s">
        <v>1818</v>
      </c>
      <c r="E857" s="5" t="s">
        <v>37</v>
      </c>
      <c r="F857" s="5">
        <v>14</v>
      </c>
      <c r="G857" s="5" t="s">
        <v>1392</v>
      </c>
      <c r="H857" s="5" t="s">
        <v>841</v>
      </c>
      <c r="I857" s="5" t="s">
        <v>80</v>
      </c>
      <c r="J857" s="5" t="s">
        <v>1806</v>
      </c>
      <c r="K857" s="5" t="s">
        <v>34</v>
      </c>
      <c r="L857" s="5" t="s">
        <v>35</v>
      </c>
      <c r="M857" s="5" t="s">
        <v>1840</v>
      </c>
      <c r="N857" s="6">
        <v>42000</v>
      </c>
      <c r="O857" s="6">
        <v>1725428.2953599999</v>
      </c>
    </row>
    <row r="858" spans="1:15" x14ac:dyDescent="0.3">
      <c r="A858" s="3" t="str">
        <f>List!$I$7</f>
        <v>2019-20</v>
      </c>
      <c r="B858" s="3" t="s">
        <v>101</v>
      </c>
      <c r="C858" s="3">
        <v>9</v>
      </c>
      <c r="D858" s="3" t="s">
        <v>1816</v>
      </c>
      <c r="E858" s="3" t="s">
        <v>126</v>
      </c>
      <c r="F858" s="3">
        <v>12</v>
      </c>
      <c r="G858" s="3" t="s">
        <v>469</v>
      </c>
      <c r="H858" s="3" t="s">
        <v>404</v>
      </c>
      <c r="I858" s="3" t="s">
        <v>59</v>
      </c>
      <c r="J858" s="3" t="s">
        <v>33</v>
      </c>
      <c r="K858" s="3" t="s">
        <v>48</v>
      </c>
      <c r="L858" s="3" t="s">
        <v>55</v>
      </c>
      <c r="M858" s="3" t="s">
        <v>1841</v>
      </c>
      <c r="N858" s="4">
        <v>67500</v>
      </c>
      <c r="O858" s="4">
        <v>41653301.975999996</v>
      </c>
    </row>
    <row r="859" spans="1:15" x14ac:dyDescent="0.3">
      <c r="A859" s="5" t="str">
        <f>List!$I$7</f>
        <v>2019-20</v>
      </c>
      <c r="B859" s="5" t="s">
        <v>76</v>
      </c>
      <c r="C859" s="5">
        <v>4</v>
      </c>
      <c r="D859" s="5" t="s">
        <v>1819</v>
      </c>
      <c r="E859" s="5" t="s">
        <v>335</v>
      </c>
      <c r="F859" s="5">
        <v>30</v>
      </c>
      <c r="G859" s="5" t="s">
        <v>627</v>
      </c>
      <c r="H859" s="5" t="s">
        <v>334</v>
      </c>
      <c r="I859" s="5" t="s">
        <v>80</v>
      </c>
      <c r="J859" s="5" t="s">
        <v>1805</v>
      </c>
      <c r="K859" s="5" t="s">
        <v>27</v>
      </c>
      <c r="L859" s="5" t="s">
        <v>28</v>
      </c>
      <c r="M859" s="5" t="s">
        <v>1840</v>
      </c>
      <c r="N859" s="6">
        <v>28500</v>
      </c>
      <c r="O859" s="6">
        <v>2410718.6091999998</v>
      </c>
    </row>
    <row r="860" spans="1:15" x14ac:dyDescent="0.3">
      <c r="A860" s="3" t="str">
        <f>List!$I$7</f>
        <v>2019-20</v>
      </c>
      <c r="B860" s="3" t="s">
        <v>16</v>
      </c>
      <c r="C860" s="3">
        <v>10</v>
      </c>
      <c r="D860" s="3" t="s">
        <v>1817</v>
      </c>
      <c r="E860" s="3" t="s">
        <v>614</v>
      </c>
      <c r="F860" s="3">
        <v>51</v>
      </c>
      <c r="G860" s="3" t="s">
        <v>673</v>
      </c>
      <c r="H860" s="3" t="s">
        <v>1141</v>
      </c>
      <c r="I860" s="3" t="s">
        <v>54</v>
      </c>
      <c r="J860" s="3" t="s">
        <v>86</v>
      </c>
      <c r="K860" s="3" t="s">
        <v>21</v>
      </c>
      <c r="L860" s="3" t="s">
        <v>22</v>
      </c>
      <c r="M860" s="3" t="s">
        <v>1841</v>
      </c>
      <c r="N860" s="4">
        <v>19500</v>
      </c>
      <c r="O860" s="4">
        <v>822081.34007999988</v>
      </c>
    </row>
    <row r="861" spans="1:15" x14ac:dyDescent="0.3">
      <c r="A861" s="5" t="str">
        <f>List!$I$7</f>
        <v>2019-20</v>
      </c>
      <c r="B861" s="5" t="s">
        <v>116</v>
      </c>
      <c r="C861" s="5">
        <v>1</v>
      </c>
      <c r="D861" s="5" t="s">
        <v>1818</v>
      </c>
      <c r="E861" s="5" t="s">
        <v>37</v>
      </c>
      <c r="F861" s="5">
        <v>16</v>
      </c>
      <c r="G861" s="5" t="s">
        <v>1440</v>
      </c>
      <c r="H861" s="5" t="s">
        <v>409</v>
      </c>
      <c r="I861" s="5" t="s">
        <v>59</v>
      </c>
      <c r="J861" s="5" t="s">
        <v>44</v>
      </c>
      <c r="K861" s="5" t="s">
        <v>21</v>
      </c>
      <c r="L861" s="5" t="s">
        <v>22</v>
      </c>
      <c r="M861" s="5" t="s">
        <v>1840</v>
      </c>
      <c r="N861" s="6">
        <v>39000</v>
      </c>
      <c r="O861" s="6">
        <v>538118.38079999993</v>
      </c>
    </row>
    <row r="862" spans="1:15" x14ac:dyDescent="0.3">
      <c r="A862" s="3" t="str">
        <f>List!$I$7</f>
        <v>2019-20</v>
      </c>
      <c r="B862" s="3" t="s">
        <v>116</v>
      </c>
      <c r="C862" s="3">
        <v>1</v>
      </c>
      <c r="D862" s="3" t="s">
        <v>1818</v>
      </c>
      <c r="E862" s="3" t="s">
        <v>267</v>
      </c>
      <c r="F862" s="3">
        <v>28</v>
      </c>
      <c r="G862" s="3" t="s">
        <v>1616</v>
      </c>
      <c r="H862" s="3" t="s">
        <v>579</v>
      </c>
      <c r="I862" s="3" t="s">
        <v>32</v>
      </c>
      <c r="J862" s="3" t="s">
        <v>1806</v>
      </c>
      <c r="K862" s="3" t="s">
        <v>48</v>
      </c>
      <c r="L862" s="3" t="s">
        <v>49</v>
      </c>
      <c r="M862" s="3" t="s">
        <v>1840</v>
      </c>
      <c r="N862" s="4">
        <v>76500</v>
      </c>
      <c r="O862" s="4">
        <v>467530.73639999999</v>
      </c>
    </row>
    <row r="863" spans="1:15" x14ac:dyDescent="0.3">
      <c r="A863" s="5" t="str">
        <f>List!$I$7</f>
        <v>2019-20</v>
      </c>
      <c r="B863" s="5" t="s">
        <v>16</v>
      </c>
      <c r="C863" s="5">
        <v>10</v>
      </c>
      <c r="D863" s="5" t="s">
        <v>1817</v>
      </c>
      <c r="E863" s="5" t="s">
        <v>70</v>
      </c>
      <c r="F863" s="5">
        <v>30</v>
      </c>
      <c r="G863" s="5" t="s">
        <v>1267</v>
      </c>
      <c r="H863" s="5" t="s">
        <v>1212</v>
      </c>
      <c r="I863" s="5" t="s">
        <v>80</v>
      </c>
      <c r="J863" s="5" t="s">
        <v>1806</v>
      </c>
      <c r="K863" s="5" t="s">
        <v>27</v>
      </c>
      <c r="L863" s="5" t="s">
        <v>28</v>
      </c>
      <c r="M863" s="5" t="s">
        <v>1841</v>
      </c>
      <c r="N863" s="6">
        <v>61500</v>
      </c>
      <c r="O863" s="6">
        <v>702818.01480000012</v>
      </c>
    </row>
    <row r="864" spans="1:15" x14ac:dyDescent="0.3">
      <c r="A864" s="3" t="str">
        <f>List!$I$7</f>
        <v>2019-20</v>
      </c>
      <c r="B864" s="3" t="s">
        <v>16</v>
      </c>
      <c r="C864" s="3">
        <v>10</v>
      </c>
      <c r="D864" s="3" t="s">
        <v>1817</v>
      </c>
      <c r="E864" s="3" t="s">
        <v>41</v>
      </c>
      <c r="F864" s="3">
        <v>64</v>
      </c>
      <c r="G864" s="3" t="s">
        <v>1295</v>
      </c>
      <c r="H864" s="3" t="s">
        <v>249</v>
      </c>
      <c r="I864" s="3" t="s">
        <v>40</v>
      </c>
      <c r="J864" s="3" t="s">
        <v>86</v>
      </c>
      <c r="K864" s="3" t="s">
        <v>48</v>
      </c>
      <c r="L864" s="3" t="s">
        <v>49</v>
      </c>
      <c r="M864" s="3" t="s">
        <v>1839</v>
      </c>
      <c r="N864" s="4">
        <v>79500</v>
      </c>
      <c r="O864" s="4">
        <v>488806.32240000006</v>
      </c>
    </row>
    <row r="865" spans="1:15" x14ac:dyDescent="0.3">
      <c r="A865" s="5" t="str">
        <f>List!$I$7</f>
        <v>2019-20</v>
      </c>
      <c r="B865" s="5" t="s">
        <v>76</v>
      </c>
      <c r="C865" s="5">
        <v>4</v>
      </c>
      <c r="D865" s="5" t="s">
        <v>1819</v>
      </c>
      <c r="E865" s="5" t="s">
        <v>475</v>
      </c>
      <c r="F865" s="5">
        <v>24</v>
      </c>
      <c r="G865" s="5" t="s">
        <v>760</v>
      </c>
      <c r="H865" s="5" t="s">
        <v>247</v>
      </c>
      <c r="I865" s="5" t="s">
        <v>40</v>
      </c>
      <c r="J865" s="5" t="s">
        <v>1806</v>
      </c>
      <c r="K865" s="5" t="s">
        <v>48</v>
      </c>
      <c r="L865" s="5" t="s">
        <v>49</v>
      </c>
      <c r="M865" s="5" t="s">
        <v>1841</v>
      </c>
      <c r="N865" s="6">
        <v>52500</v>
      </c>
      <c r="O865" s="6">
        <v>508797.82799999992</v>
      </c>
    </row>
    <row r="866" spans="1:15" x14ac:dyDescent="0.3">
      <c r="A866" s="3" t="str">
        <f>List!$I$7</f>
        <v>2019-20</v>
      </c>
      <c r="B866" s="3" t="s">
        <v>76</v>
      </c>
      <c r="C866" s="3">
        <v>4</v>
      </c>
      <c r="D866" s="3" t="s">
        <v>1819</v>
      </c>
      <c r="E866" s="3" t="s">
        <v>29</v>
      </c>
      <c r="F866" s="3">
        <v>42</v>
      </c>
      <c r="G866" s="3" t="s">
        <v>243</v>
      </c>
      <c r="H866" s="3" t="s">
        <v>337</v>
      </c>
      <c r="I866" s="3" t="s">
        <v>40</v>
      </c>
      <c r="J866" s="3" t="s">
        <v>72</v>
      </c>
      <c r="K866" s="3" t="s">
        <v>21</v>
      </c>
      <c r="L866" s="3" t="s">
        <v>22</v>
      </c>
      <c r="M866" s="3" t="s">
        <v>1841</v>
      </c>
      <c r="N866" s="4">
        <v>34500</v>
      </c>
      <c r="O866" s="4">
        <v>887591.9558</v>
      </c>
    </row>
    <row r="867" spans="1:15" x14ac:dyDescent="0.3">
      <c r="A867" s="5" t="str">
        <f>List!$I$7</f>
        <v>2019-20</v>
      </c>
      <c r="B867" s="5" t="s">
        <v>101</v>
      </c>
      <c r="C867" s="5">
        <v>9</v>
      </c>
      <c r="D867" s="5" t="s">
        <v>1816</v>
      </c>
      <c r="E867" s="5" t="s">
        <v>84</v>
      </c>
      <c r="F867" s="5">
        <v>51</v>
      </c>
      <c r="G867" s="5" t="s">
        <v>114</v>
      </c>
      <c r="H867" s="5" t="s">
        <v>1091</v>
      </c>
      <c r="I867" s="5" t="s">
        <v>40</v>
      </c>
      <c r="J867" s="5" t="s">
        <v>1805</v>
      </c>
      <c r="K867" s="5" t="s">
        <v>21</v>
      </c>
      <c r="L867" s="5" t="s">
        <v>22</v>
      </c>
      <c r="M867" s="5" t="s">
        <v>1841</v>
      </c>
      <c r="N867" s="6">
        <v>27000</v>
      </c>
      <c r="O867" s="6">
        <v>155835.18720000001</v>
      </c>
    </row>
    <row r="868" spans="1:15" x14ac:dyDescent="0.3">
      <c r="A868" s="3" t="str">
        <f>List!$I$7</f>
        <v>2019-20</v>
      </c>
      <c r="B868" s="3" t="s">
        <v>116</v>
      </c>
      <c r="C868" s="3">
        <v>1</v>
      </c>
      <c r="D868" s="3" t="s">
        <v>1818</v>
      </c>
      <c r="E868" s="3" t="s">
        <v>322</v>
      </c>
      <c r="F868" s="3">
        <v>5</v>
      </c>
      <c r="G868" s="3" t="s">
        <v>1372</v>
      </c>
      <c r="H868" s="3" t="s">
        <v>354</v>
      </c>
      <c r="I868" s="3" t="s">
        <v>40</v>
      </c>
      <c r="J868" s="3" t="s">
        <v>72</v>
      </c>
      <c r="K868" s="3" t="s">
        <v>34</v>
      </c>
      <c r="L868" s="3" t="s">
        <v>35</v>
      </c>
      <c r="M868" s="3" t="s">
        <v>1840</v>
      </c>
      <c r="N868" s="4">
        <v>66000</v>
      </c>
      <c r="O868" s="4">
        <v>1249853.6635199999</v>
      </c>
    </row>
    <row r="869" spans="1:15" x14ac:dyDescent="0.3">
      <c r="A869" s="5" t="str">
        <f>List!$I$7</f>
        <v>2019-20</v>
      </c>
      <c r="B869" s="5" t="s">
        <v>92</v>
      </c>
      <c r="C869" s="5">
        <v>12</v>
      </c>
      <c r="D869" s="5" t="s">
        <v>1817</v>
      </c>
      <c r="E869" s="5" t="s">
        <v>131</v>
      </c>
      <c r="F869" s="5">
        <v>68</v>
      </c>
      <c r="G869" s="5" t="s">
        <v>1627</v>
      </c>
      <c r="H869" s="5" t="s">
        <v>765</v>
      </c>
      <c r="I869" s="5" t="s">
        <v>63</v>
      </c>
      <c r="J869" s="5" t="s">
        <v>86</v>
      </c>
      <c r="K869" s="5" t="s">
        <v>27</v>
      </c>
      <c r="L869" s="5" t="s">
        <v>35</v>
      </c>
      <c r="M869" s="5" t="s">
        <v>1840</v>
      </c>
      <c r="N869" s="6">
        <v>52500</v>
      </c>
      <c r="O869" s="6">
        <v>8015721.7139999997</v>
      </c>
    </row>
    <row r="870" spans="1:15" x14ac:dyDescent="0.3">
      <c r="A870" s="3" t="str">
        <f>List!$I$7</f>
        <v>2019-20</v>
      </c>
      <c r="B870" s="3" t="s">
        <v>141</v>
      </c>
      <c r="C870" s="3">
        <v>5</v>
      </c>
      <c r="D870" s="3" t="s">
        <v>1819</v>
      </c>
      <c r="E870" s="3" t="s">
        <v>61</v>
      </c>
      <c r="F870" s="3">
        <v>39</v>
      </c>
      <c r="G870" s="3" t="s">
        <v>525</v>
      </c>
      <c r="H870" s="3" t="s">
        <v>712</v>
      </c>
      <c r="I870" s="3" t="s">
        <v>26</v>
      </c>
      <c r="J870" s="3" t="s">
        <v>33</v>
      </c>
      <c r="K870" s="3" t="s">
        <v>48</v>
      </c>
      <c r="L870" s="3" t="s">
        <v>55</v>
      </c>
      <c r="M870" s="3" t="s">
        <v>1840</v>
      </c>
      <c r="N870" s="4">
        <v>39000</v>
      </c>
      <c r="O870" s="4">
        <v>1513335.824</v>
      </c>
    </row>
    <row r="871" spans="1:15" x14ac:dyDescent="0.3">
      <c r="A871" s="5" t="str">
        <f>List!$I$7</f>
        <v>2019-20</v>
      </c>
      <c r="B871" s="5" t="s">
        <v>116</v>
      </c>
      <c r="C871" s="5">
        <v>1</v>
      </c>
      <c r="D871" s="5" t="s">
        <v>1818</v>
      </c>
      <c r="E871" s="5" t="s">
        <v>305</v>
      </c>
      <c r="F871" s="5">
        <v>57</v>
      </c>
      <c r="G871" s="5" t="s">
        <v>1070</v>
      </c>
      <c r="H871" s="5" t="s">
        <v>1670</v>
      </c>
      <c r="I871" s="5" t="s">
        <v>80</v>
      </c>
      <c r="J871" s="5" t="s">
        <v>86</v>
      </c>
      <c r="K871" s="5" t="s">
        <v>27</v>
      </c>
      <c r="L871" s="5" t="s">
        <v>35</v>
      </c>
      <c r="M871" s="5" t="s">
        <v>1840</v>
      </c>
      <c r="N871" s="6">
        <v>27000</v>
      </c>
      <c r="O871" s="6">
        <v>117575.51760000001</v>
      </c>
    </row>
    <row r="872" spans="1:15" x14ac:dyDescent="0.3">
      <c r="A872" s="3" t="str">
        <f>List!$I$7</f>
        <v>2019-20</v>
      </c>
      <c r="B872" s="3" t="s">
        <v>92</v>
      </c>
      <c r="C872" s="3">
        <v>12</v>
      </c>
      <c r="D872" s="3" t="s">
        <v>1817</v>
      </c>
      <c r="E872" s="3" t="s">
        <v>119</v>
      </c>
      <c r="F872" s="3">
        <v>52</v>
      </c>
      <c r="G872" s="3" t="s">
        <v>1114</v>
      </c>
      <c r="H872" s="3" t="s">
        <v>367</v>
      </c>
      <c r="I872" s="3" t="s">
        <v>20</v>
      </c>
      <c r="J872" s="3" t="s">
        <v>1805</v>
      </c>
      <c r="K872" s="3" t="s">
        <v>34</v>
      </c>
      <c r="L872" s="3" t="s">
        <v>35</v>
      </c>
      <c r="M872" s="3" t="s">
        <v>1839</v>
      </c>
      <c r="N872" s="4">
        <v>88500</v>
      </c>
      <c r="O872" s="4">
        <v>5767008.8080000011</v>
      </c>
    </row>
    <row r="873" spans="1:15" x14ac:dyDescent="0.3">
      <c r="A873" s="5" t="str">
        <f>List!$I$7</f>
        <v>2019-20</v>
      </c>
      <c r="B873" s="5" t="s">
        <v>50</v>
      </c>
      <c r="C873" s="5">
        <v>11</v>
      </c>
      <c r="D873" s="5" t="s">
        <v>1817</v>
      </c>
      <c r="E873" s="5" t="s">
        <v>305</v>
      </c>
      <c r="F873" s="5">
        <v>23</v>
      </c>
      <c r="G873" s="5" t="s">
        <v>937</v>
      </c>
      <c r="H873" s="5" t="s">
        <v>1244</v>
      </c>
      <c r="I873" s="5" t="s">
        <v>20</v>
      </c>
      <c r="J873" s="5" t="s">
        <v>33</v>
      </c>
      <c r="K873" s="5" t="s">
        <v>48</v>
      </c>
      <c r="L873" s="5" t="s">
        <v>49</v>
      </c>
      <c r="M873" s="5" t="s">
        <v>1840</v>
      </c>
      <c r="N873" s="6">
        <v>75000</v>
      </c>
      <c r="O873" s="6">
        <v>2910261.1999999997</v>
      </c>
    </row>
    <row r="874" spans="1:15" x14ac:dyDescent="0.3">
      <c r="A874" s="3" t="str">
        <f>List!$I$7</f>
        <v>2019-20</v>
      </c>
      <c r="B874" s="3" t="s">
        <v>50</v>
      </c>
      <c r="C874" s="3">
        <v>11</v>
      </c>
      <c r="D874" s="3" t="s">
        <v>1817</v>
      </c>
      <c r="E874" s="3" t="s">
        <v>199</v>
      </c>
      <c r="F874" s="3">
        <v>50</v>
      </c>
      <c r="G874" s="3" t="s">
        <v>1397</v>
      </c>
      <c r="H874" s="3" t="s">
        <v>1278</v>
      </c>
      <c r="I874" s="3" t="s">
        <v>40</v>
      </c>
      <c r="J874" s="3" t="s">
        <v>86</v>
      </c>
      <c r="K874" s="3" t="s">
        <v>21</v>
      </c>
      <c r="L874" s="3" t="s">
        <v>22</v>
      </c>
      <c r="M874" s="3" t="s">
        <v>1840</v>
      </c>
      <c r="N874" s="4">
        <v>24000</v>
      </c>
      <c r="O874" s="4">
        <v>374600.51199999993</v>
      </c>
    </row>
    <row r="875" spans="1:15" x14ac:dyDescent="0.3">
      <c r="A875" s="5" t="str">
        <f>List!$I$7</f>
        <v>2019-20</v>
      </c>
      <c r="B875" s="5" t="s">
        <v>50</v>
      </c>
      <c r="C875" s="5">
        <v>11</v>
      </c>
      <c r="D875" s="5" t="s">
        <v>1817</v>
      </c>
      <c r="E875" s="5" t="s">
        <v>322</v>
      </c>
      <c r="F875" s="5">
        <v>19</v>
      </c>
      <c r="G875" s="5" t="s">
        <v>1354</v>
      </c>
      <c r="H875" s="5" t="s">
        <v>795</v>
      </c>
      <c r="I875" s="5" t="s">
        <v>63</v>
      </c>
      <c r="J875" s="5" t="s">
        <v>44</v>
      </c>
      <c r="K875" s="5" t="s">
        <v>48</v>
      </c>
      <c r="L875" s="5" t="s">
        <v>49</v>
      </c>
      <c r="M875" s="5" t="s">
        <v>1839</v>
      </c>
      <c r="N875" s="6">
        <v>55500</v>
      </c>
      <c r="O875" s="6">
        <v>5603071.5641999999</v>
      </c>
    </row>
    <row r="876" spans="1:15" x14ac:dyDescent="0.3">
      <c r="A876" s="3" t="str">
        <f>List!$I$7</f>
        <v>2019-20</v>
      </c>
      <c r="B876" s="3" t="s">
        <v>36</v>
      </c>
      <c r="C876" s="3">
        <v>8</v>
      </c>
      <c r="D876" s="3" t="s">
        <v>1816</v>
      </c>
      <c r="E876" s="3" t="s">
        <v>250</v>
      </c>
      <c r="F876" s="3">
        <v>73</v>
      </c>
      <c r="G876" s="3" t="s">
        <v>1399</v>
      </c>
      <c r="H876" s="3" t="s">
        <v>545</v>
      </c>
      <c r="I876" s="3" t="s">
        <v>20</v>
      </c>
      <c r="J876" s="3" t="s">
        <v>72</v>
      </c>
      <c r="K876" s="3" t="s">
        <v>48</v>
      </c>
      <c r="L876" s="3" t="s">
        <v>49</v>
      </c>
      <c r="M876" s="3" t="s">
        <v>1840</v>
      </c>
      <c r="N876" s="4">
        <v>16500</v>
      </c>
      <c r="O876" s="4">
        <v>560836.42779999995</v>
      </c>
    </row>
    <row r="877" spans="1:15" x14ac:dyDescent="0.3">
      <c r="A877" s="5" t="str">
        <f>List!$I$7</f>
        <v>2019-20</v>
      </c>
      <c r="B877" s="5" t="s">
        <v>16</v>
      </c>
      <c r="C877" s="5">
        <v>10</v>
      </c>
      <c r="D877" s="5" t="s">
        <v>1817</v>
      </c>
      <c r="E877" s="5" t="s">
        <v>410</v>
      </c>
      <c r="F877" s="5">
        <v>58</v>
      </c>
      <c r="G877" s="5" t="s">
        <v>1290</v>
      </c>
      <c r="H877" s="5" t="s">
        <v>707</v>
      </c>
      <c r="I877" s="5" t="s">
        <v>54</v>
      </c>
      <c r="J877" s="5" t="s">
        <v>33</v>
      </c>
      <c r="K877" s="5" t="s">
        <v>27</v>
      </c>
      <c r="L877" s="5" t="s">
        <v>28</v>
      </c>
      <c r="M877" s="5" t="s">
        <v>1841</v>
      </c>
      <c r="N877" s="6">
        <v>24000</v>
      </c>
      <c r="O877" s="6">
        <v>106139.53151999999</v>
      </c>
    </row>
    <row r="878" spans="1:15" x14ac:dyDescent="0.3">
      <c r="A878" s="3" t="str">
        <f>List!$I$7</f>
        <v>2019-20</v>
      </c>
      <c r="B878" s="3" t="s">
        <v>141</v>
      </c>
      <c r="C878" s="3">
        <v>5</v>
      </c>
      <c r="D878" s="3" t="s">
        <v>1819</v>
      </c>
      <c r="E878" s="3" t="s">
        <v>425</v>
      </c>
      <c r="F878" s="3">
        <v>63</v>
      </c>
      <c r="G878" s="3" t="s">
        <v>1400</v>
      </c>
      <c r="H878" s="3" t="s">
        <v>969</v>
      </c>
      <c r="I878" s="3" t="s">
        <v>20</v>
      </c>
      <c r="J878" s="3" t="s">
        <v>72</v>
      </c>
      <c r="K878" s="3" t="s">
        <v>21</v>
      </c>
      <c r="L878" s="3" t="s">
        <v>22</v>
      </c>
      <c r="M878" s="3" t="s">
        <v>1841</v>
      </c>
      <c r="N878" s="4">
        <v>75000</v>
      </c>
      <c r="O878" s="4">
        <v>24020967.959999997</v>
      </c>
    </row>
    <row r="879" spans="1:15" x14ac:dyDescent="0.3">
      <c r="A879" s="5" t="str">
        <f>List!$I$7</f>
        <v>2019-20</v>
      </c>
      <c r="B879" s="5" t="s">
        <v>60</v>
      </c>
      <c r="C879" s="5">
        <v>6</v>
      </c>
      <c r="D879" s="5" t="s">
        <v>1819</v>
      </c>
      <c r="E879" s="5" t="s">
        <v>543</v>
      </c>
      <c r="F879" s="5">
        <v>36</v>
      </c>
      <c r="G879" s="5" t="s">
        <v>272</v>
      </c>
      <c r="H879" s="5" t="s">
        <v>1404</v>
      </c>
      <c r="I879" s="5" t="s">
        <v>59</v>
      </c>
      <c r="J879" s="5" t="s">
        <v>72</v>
      </c>
      <c r="K879" s="5" t="s">
        <v>48</v>
      </c>
      <c r="L879" s="5" t="s">
        <v>55</v>
      </c>
      <c r="M879" s="5" t="s">
        <v>1841</v>
      </c>
      <c r="N879" s="6">
        <v>87000</v>
      </c>
      <c r="O879" s="6">
        <v>1216810.1880000003</v>
      </c>
    </row>
    <row r="880" spans="1:15" x14ac:dyDescent="0.3">
      <c r="A880" s="3" t="str">
        <f>List!$I$7</f>
        <v>2019-20</v>
      </c>
      <c r="B880" s="3" t="s">
        <v>60</v>
      </c>
      <c r="C880" s="3">
        <v>6</v>
      </c>
      <c r="D880" s="3" t="s">
        <v>1819</v>
      </c>
      <c r="E880" s="3" t="s">
        <v>214</v>
      </c>
      <c r="F880" s="3">
        <v>11</v>
      </c>
      <c r="G880" s="3" t="s">
        <v>1303</v>
      </c>
      <c r="H880" s="3" t="s">
        <v>62</v>
      </c>
      <c r="I880" s="3" t="s">
        <v>63</v>
      </c>
      <c r="J880" s="3" t="s">
        <v>33</v>
      </c>
      <c r="K880" s="3" t="s">
        <v>21</v>
      </c>
      <c r="L880" s="3" t="s">
        <v>22</v>
      </c>
      <c r="M880" s="3" t="s">
        <v>1839</v>
      </c>
      <c r="N880" s="4">
        <v>51000</v>
      </c>
      <c r="O880" s="4">
        <v>505594.74240000005</v>
      </c>
    </row>
    <row r="881" spans="1:15" x14ac:dyDescent="0.3">
      <c r="A881" s="5" t="str">
        <f>List!$I$7</f>
        <v>2019-20</v>
      </c>
      <c r="B881" s="5" t="s">
        <v>83</v>
      </c>
      <c r="C881" s="5">
        <v>3</v>
      </c>
      <c r="D881" s="5" t="s">
        <v>1818</v>
      </c>
      <c r="E881" s="5" t="s">
        <v>199</v>
      </c>
      <c r="F881" s="5">
        <v>75</v>
      </c>
      <c r="G881" s="5" t="s">
        <v>1401</v>
      </c>
      <c r="H881" s="5" t="s">
        <v>1111</v>
      </c>
      <c r="I881" s="5" t="s">
        <v>26</v>
      </c>
      <c r="J881" s="5" t="s">
        <v>1805</v>
      </c>
      <c r="K881" s="5" t="s">
        <v>21</v>
      </c>
      <c r="L881" s="5" t="s">
        <v>22</v>
      </c>
      <c r="M881" s="5" t="s">
        <v>1839</v>
      </c>
      <c r="N881" s="6">
        <v>28500</v>
      </c>
      <c r="O881" s="6">
        <v>4539252.6372599993</v>
      </c>
    </row>
    <row r="882" spans="1:15" x14ac:dyDescent="0.3">
      <c r="A882" s="3" t="str">
        <f>List!$I$7</f>
        <v>2019-20</v>
      </c>
      <c r="B882" s="3" t="s">
        <v>116</v>
      </c>
      <c r="C882" s="3">
        <v>1</v>
      </c>
      <c r="D882" s="3" t="s">
        <v>1818</v>
      </c>
      <c r="E882" s="3" t="s">
        <v>335</v>
      </c>
      <c r="F882" s="3">
        <v>82</v>
      </c>
      <c r="G882" s="3" t="s">
        <v>625</v>
      </c>
      <c r="H882" s="3" t="s">
        <v>1443</v>
      </c>
      <c r="I882" s="3" t="s">
        <v>63</v>
      </c>
      <c r="J882" s="3" t="s">
        <v>1806</v>
      </c>
      <c r="K882" s="3" t="s">
        <v>34</v>
      </c>
      <c r="L882" s="3" t="s">
        <v>35</v>
      </c>
      <c r="M882" s="3" t="s">
        <v>1841</v>
      </c>
      <c r="N882" s="4">
        <v>19500</v>
      </c>
      <c r="O882" s="4">
        <v>1971131.7740399996</v>
      </c>
    </row>
    <row r="883" spans="1:15" x14ac:dyDescent="0.3">
      <c r="A883" s="5" t="str">
        <f>List!$I$7</f>
        <v>2019-20</v>
      </c>
      <c r="B883" s="5" t="s">
        <v>101</v>
      </c>
      <c r="C883" s="5">
        <v>9</v>
      </c>
      <c r="D883" s="5" t="s">
        <v>1816</v>
      </c>
      <c r="E883" s="5" t="s">
        <v>191</v>
      </c>
      <c r="F883" s="5">
        <v>30</v>
      </c>
      <c r="G883" s="5" t="s">
        <v>1402</v>
      </c>
      <c r="H883" s="5" t="s">
        <v>25</v>
      </c>
      <c r="I883" s="5" t="s">
        <v>26</v>
      </c>
      <c r="J883" s="5" t="s">
        <v>1806</v>
      </c>
      <c r="K883" s="5" t="s">
        <v>27</v>
      </c>
      <c r="L883" s="5" t="s">
        <v>28</v>
      </c>
      <c r="M883" s="5" t="s">
        <v>1841</v>
      </c>
      <c r="N883" s="6">
        <v>343500</v>
      </c>
      <c r="O883" s="6">
        <v>52473104.105399996</v>
      </c>
    </row>
    <row r="884" spans="1:15" x14ac:dyDescent="0.3">
      <c r="A884" s="3" t="str">
        <f>List!$I$7</f>
        <v>2019-20</v>
      </c>
      <c r="B884" s="3" t="s">
        <v>50</v>
      </c>
      <c r="C884" s="3">
        <v>11</v>
      </c>
      <c r="D884" s="3" t="s">
        <v>1817</v>
      </c>
      <c r="E884" s="3" t="s">
        <v>240</v>
      </c>
      <c r="F884" s="3">
        <v>64</v>
      </c>
      <c r="G884" s="3" t="s">
        <v>968</v>
      </c>
      <c r="H884" s="3" t="s">
        <v>1184</v>
      </c>
      <c r="I884" s="3" t="s">
        <v>40</v>
      </c>
      <c r="J884" s="3" t="s">
        <v>44</v>
      </c>
      <c r="K884" s="3" t="s">
        <v>48</v>
      </c>
      <c r="L884" s="3" t="s">
        <v>49</v>
      </c>
      <c r="M884" s="3" t="s">
        <v>1840</v>
      </c>
      <c r="N884" s="4">
        <v>15000</v>
      </c>
      <c r="O884" s="4">
        <v>475527.76919999998</v>
      </c>
    </row>
    <row r="885" spans="1:15" x14ac:dyDescent="0.3">
      <c r="A885" s="5" t="str">
        <f>List!$I$7</f>
        <v>2019-20</v>
      </c>
      <c r="B885" s="5" t="s">
        <v>76</v>
      </c>
      <c r="C885" s="5">
        <v>4</v>
      </c>
      <c r="D885" s="5" t="s">
        <v>1819</v>
      </c>
      <c r="E885" s="5" t="s">
        <v>119</v>
      </c>
      <c r="F885" s="5">
        <v>30</v>
      </c>
      <c r="G885" s="5" t="s">
        <v>803</v>
      </c>
      <c r="H885" s="5" t="s">
        <v>1287</v>
      </c>
      <c r="I885" s="5" t="s">
        <v>59</v>
      </c>
      <c r="J885" s="5" t="s">
        <v>86</v>
      </c>
      <c r="K885" s="5" t="s">
        <v>27</v>
      </c>
      <c r="L885" s="5" t="s">
        <v>28</v>
      </c>
      <c r="M885" s="5" t="s">
        <v>1839</v>
      </c>
      <c r="N885" s="6">
        <v>76500</v>
      </c>
      <c r="O885" s="6">
        <v>12029095.574099999</v>
      </c>
    </row>
    <row r="886" spans="1:15" x14ac:dyDescent="0.3">
      <c r="A886" s="3" t="str">
        <f>List!$I$7</f>
        <v>2019-20</v>
      </c>
      <c r="B886" s="3" t="s">
        <v>36</v>
      </c>
      <c r="C886" s="3">
        <v>8</v>
      </c>
      <c r="D886" s="3" t="s">
        <v>1816</v>
      </c>
      <c r="E886" s="3" t="s">
        <v>274</v>
      </c>
      <c r="F886" s="3">
        <v>1</v>
      </c>
      <c r="G886" s="3" t="s">
        <v>1403</v>
      </c>
      <c r="H886" s="3" t="s">
        <v>288</v>
      </c>
      <c r="I886" s="3" t="s">
        <v>26</v>
      </c>
      <c r="J886" s="3" t="s">
        <v>44</v>
      </c>
      <c r="K886" s="3" t="s">
        <v>34</v>
      </c>
      <c r="L886" s="3" t="s">
        <v>35</v>
      </c>
      <c r="M886" s="3" t="s">
        <v>1840</v>
      </c>
      <c r="N886" s="4">
        <v>27000</v>
      </c>
      <c r="O886" s="4">
        <v>1836039.5856000003</v>
      </c>
    </row>
    <row r="887" spans="1:15" x14ac:dyDescent="0.3">
      <c r="A887" s="5" t="str">
        <f>List!$I$7</f>
        <v>2019-20</v>
      </c>
      <c r="B887" s="5" t="s">
        <v>60</v>
      </c>
      <c r="C887" s="5">
        <v>6</v>
      </c>
      <c r="D887" s="5" t="s">
        <v>1819</v>
      </c>
      <c r="E887" s="5" t="s">
        <v>160</v>
      </c>
      <c r="F887" s="5">
        <v>54</v>
      </c>
      <c r="G887" s="5" t="s">
        <v>1025</v>
      </c>
      <c r="H887" s="5" t="s">
        <v>1519</v>
      </c>
      <c r="I887" s="5" t="s">
        <v>26</v>
      </c>
      <c r="J887" s="5" t="s">
        <v>72</v>
      </c>
      <c r="K887" s="5" t="s">
        <v>27</v>
      </c>
      <c r="L887" s="5" t="s">
        <v>35</v>
      </c>
      <c r="M887" s="5" t="s">
        <v>1840</v>
      </c>
      <c r="N887" s="6">
        <v>49500</v>
      </c>
      <c r="O887" s="6">
        <v>13896750.513599999</v>
      </c>
    </row>
    <row r="888" spans="1:15" x14ac:dyDescent="0.3">
      <c r="A888" s="3" t="str">
        <f>List!$I$7</f>
        <v>2019-20</v>
      </c>
      <c r="B888" s="3" t="s">
        <v>45</v>
      </c>
      <c r="C888" s="3">
        <v>2</v>
      </c>
      <c r="D888" s="3" t="s">
        <v>1818</v>
      </c>
      <c r="E888" s="3" t="s">
        <v>126</v>
      </c>
      <c r="F888" s="3">
        <v>65</v>
      </c>
      <c r="G888" s="3" t="s">
        <v>740</v>
      </c>
      <c r="H888" s="3" t="s">
        <v>1255</v>
      </c>
      <c r="I888" s="3" t="s">
        <v>59</v>
      </c>
      <c r="J888" s="3" t="s">
        <v>44</v>
      </c>
      <c r="K888" s="3" t="s">
        <v>21</v>
      </c>
      <c r="L888" s="3" t="s">
        <v>22</v>
      </c>
      <c r="M888" s="3" t="s">
        <v>1841</v>
      </c>
      <c r="N888" s="4">
        <v>78000</v>
      </c>
      <c r="O888" s="4">
        <v>3020321.304</v>
      </c>
    </row>
    <row r="889" spans="1:15" x14ac:dyDescent="0.3">
      <c r="A889" s="5" t="str">
        <f>List!$I$7</f>
        <v>2019-20</v>
      </c>
      <c r="B889" s="5" t="s">
        <v>76</v>
      </c>
      <c r="C889" s="5">
        <v>4</v>
      </c>
      <c r="D889" s="5" t="s">
        <v>1819</v>
      </c>
      <c r="E889" s="5" t="s">
        <v>112</v>
      </c>
      <c r="F889" s="5">
        <v>77</v>
      </c>
      <c r="G889" s="5" t="s">
        <v>1401</v>
      </c>
      <c r="H889" s="5" t="s">
        <v>1332</v>
      </c>
      <c r="I889" s="5" t="s">
        <v>63</v>
      </c>
      <c r="J889" s="5" t="s">
        <v>33</v>
      </c>
      <c r="K889" s="5" t="s">
        <v>27</v>
      </c>
      <c r="L889" s="5" t="s">
        <v>28</v>
      </c>
      <c r="M889" s="5" t="s">
        <v>1840</v>
      </c>
      <c r="N889" s="6">
        <v>27000</v>
      </c>
      <c r="O889" s="6">
        <v>4778160.6707999995</v>
      </c>
    </row>
    <row r="890" spans="1:15" x14ac:dyDescent="0.3">
      <c r="A890" s="3" t="str">
        <f>List!$I$7</f>
        <v>2019-20</v>
      </c>
      <c r="B890" s="3" t="s">
        <v>125</v>
      </c>
      <c r="C890" s="3">
        <v>7</v>
      </c>
      <c r="D890" s="3" t="s">
        <v>1816</v>
      </c>
      <c r="E890" s="3" t="s">
        <v>46</v>
      </c>
      <c r="F890" s="3">
        <v>39</v>
      </c>
      <c r="G890" s="3" t="s">
        <v>637</v>
      </c>
      <c r="H890" s="3" t="s">
        <v>456</v>
      </c>
      <c r="I890" s="3" t="s">
        <v>26</v>
      </c>
      <c r="J890" s="3" t="s">
        <v>44</v>
      </c>
      <c r="K890" s="3" t="s">
        <v>48</v>
      </c>
      <c r="L890" s="3" t="s">
        <v>55</v>
      </c>
      <c r="M890" s="3" t="s">
        <v>1839</v>
      </c>
      <c r="N890" s="4">
        <v>19500</v>
      </c>
      <c r="O890" s="4">
        <v>1478946.2688</v>
      </c>
    </row>
    <row r="891" spans="1:15" x14ac:dyDescent="0.3">
      <c r="A891" s="5" t="str">
        <f>List!$I$7</f>
        <v>2019-20</v>
      </c>
      <c r="B891" s="5" t="s">
        <v>83</v>
      </c>
      <c r="C891" s="5">
        <v>3</v>
      </c>
      <c r="D891" s="5" t="s">
        <v>1818</v>
      </c>
      <c r="E891" s="5" t="s">
        <v>128</v>
      </c>
      <c r="F891" s="5">
        <v>60</v>
      </c>
      <c r="G891" s="5" t="s">
        <v>503</v>
      </c>
      <c r="H891" s="5" t="s">
        <v>890</v>
      </c>
      <c r="I891" s="5" t="s">
        <v>20</v>
      </c>
      <c r="J891" s="5" t="s">
        <v>72</v>
      </c>
      <c r="K891" s="5" t="s">
        <v>27</v>
      </c>
      <c r="L891" s="5" t="s">
        <v>28</v>
      </c>
      <c r="M891" s="5" t="s">
        <v>1839</v>
      </c>
      <c r="N891" s="6">
        <v>58500</v>
      </c>
      <c r="O891" s="6">
        <v>243120.47760000001</v>
      </c>
    </row>
    <row r="892" spans="1:15" x14ac:dyDescent="0.3">
      <c r="A892" s="3" t="str">
        <f>List!$I$7</f>
        <v>2019-20</v>
      </c>
      <c r="B892" s="3" t="s">
        <v>125</v>
      </c>
      <c r="C892" s="3">
        <v>7</v>
      </c>
      <c r="D892" s="3" t="s">
        <v>1816</v>
      </c>
      <c r="E892" s="3" t="s">
        <v>96</v>
      </c>
      <c r="F892" s="3">
        <v>48</v>
      </c>
      <c r="G892" s="3" t="s">
        <v>97</v>
      </c>
      <c r="H892" s="3" t="s">
        <v>766</v>
      </c>
      <c r="I892" s="3" t="s">
        <v>80</v>
      </c>
      <c r="J892" s="3" t="s">
        <v>86</v>
      </c>
      <c r="K892" s="3" t="s">
        <v>21</v>
      </c>
      <c r="L892" s="3" t="s">
        <v>22</v>
      </c>
      <c r="M892" s="3" t="s">
        <v>1841</v>
      </c>
      <c r="N892" s="4">
        <v>69000</v>
      </c>
      <c r="O892" s="4">
        <v>1323114.3023999997</v>
      </c>
    </row>
    <row r="893" spans="1:15" x14ac:dyDescent="0.3">
      <c r="A893" s="5" t="str">
        <f>List!$I$7</f>
        <v>2019-20</v>
      </c>
      <c r="B893" s="5" t="s">
        <v>141</v>
      </c>
      <c r="C893" s="5">
        <v>5</v>
      </c>
      <c r="D893" s="5" t="s">
        <v>1819</v>
      </c>
      <c r="E893" s="5" t="s">
        <v>119</v>
      </c>
      <c r="F893" s="5">
        <v>73</v>
      </c>
      <c r="G893" s="5" t="s">
        <v>319</v>
      </c>
      <c r="H893" s="5" t="s">
        <v>909</v>
      </c>
      <c r="I893" s="5" t="s">
        <v>20</v>
      </c>
      <c r="J893" s="5" t="s">
        <v>72</v>
      </c>
      <c r="K893" s="5" t="s">
        <v>48</v>
      </c>
      <c r="L893" s="5" t="s">
        <v>49</v>
      </c>
      <c r="M893" s="5" t="s">
        <v>1839</v>
      </c>
      <c r="N893" s="6">
        <v>16500</v>
      </c>
      <c r="O893" s="6">
        <v>3075698.1287999996</v>
      </c>
    </row>
    <row r="894" spans="1:15" x14ac:dyDescent="0.3">
      <c r="A894" s="3" t="str">
        <f>List!$I$7</f>
        <v>2019-20</v>
      </c>
      <c r="B894" s="3" t="s">
        <v>116</v>
      </c>
      <c r="C894" s="3">
        <v>1</v>
      </c>
      <c r="D894" s="3" t="s">
        <v>1818</v>
      </c>
      <c r="E894" s="3" t="s">
        <v>41</v>
      </c>
      <c r="F894" s="3">
        <v>28</v>
      </c>
      <c r="G894" s="3" t="s">
        <v>1562</v>
      </c>
      <c r="H894" s="3" t="s">
        <v>756</v>
      </c>
      <c r="I894" s="3" t="s">
        <v>63</v>
      </c>
      <c r="J894" s="3" t="s">
        <v>1806</v>
      </c>
      <c r="K894" s="3" t="s">
        <v>48</v>
      </c>
      <c r="L894" s="3" t="s">
        <v>49</v>
      </c>
      <c r="M894" s="3" t="s">
        <v>1841</v>
      </c>
      <c r="N894" s="4">
        <v>39000</v>
      </c>
      <c r="O894" s="4">
        <v>1302173.6270399999</v>
      </c>
    </row>
    <row r="895" spans="1:15" x14ac:dyDescent="0.3">
      <c r="A895" s="5" t="str">
        <f>List!$I$7</f>
        <v>2019-20</v>
      </c>
      <c r="B895" s="5" t="s">
        <v>76</v>
      </c>
      <c r="C895" s="5">
        <v>4</v>
      </c>
      <c r="D895" s="5" t="s">
        <v>1819</v>
      </c>
      <c r="E895" s="5" t="s">
        <v>183</v>
      </c>
      <c r="F895" s="5">
        <v>75</v>
      </c>
      <c r="G895" s="5" t="s">
        <v>1150</v>
      </c>
      <c r="H895" s="5" t="s">
        <v>1083</v>
      </c>
      <c r="I895" s="5" t="s">
        <v>26</v>
      </c>
      <c r="J895" s="5" t="s">
        <v>33</v>
      </c>
      <c r="K895" s="5" t="s">
        <v>21</v>
      </c>
      <c r="L895" s="5" t="s">
        <v>22</v>
      </c>
      <c r="M895" s="5" t="s">
        <v>1841</v>
      </c>
      <c r="N895" s="6">
        <v>27000</v>
      </c>
      <c r="O895" s="6">
        <v>755360.96039999998</v>
      </c>
    </row>
    <row r="896" spans="1:15" x14ac:dyDescent="0.3">
      <c r="A896" s="3" t="str">
        <f>List!$I$7</f>
        <v>2019-20</v>
      </c>
      <c r="B896" s="3" t="s">
        <v>125</v>
      </c>
      <c r="C896" s="3">
        <v>7</v>
      </c>
      <c r="D896" s="3" t="s">
        <v>1816</v>
      </c>
      <c r="E896" s="3" t="s">
        <v>64</v>
      </c>
      <c r="F896" s="3">
        <v>81</v>
      </c>
      <c r="G896" s="3" t="s">
        <v>1561</v>
      </c>
      <c r="H896" s="3" t="s">
        <v>185</v>
      </c>
      <c r="I896" s="3" t="s">
        <v>54</v>
      </c>
      <c r="J896" s="3" t="s">
        <v>86</v>
      </c>
      <c r="K896" s="3" t="s">
        <v>48</v>
      </c>
      <c r="L896" s="3" t="s">
        <v>49</v>
      </c>
      <c r="M896" s="3" t="s">
        <v>1841</v>
      </c>
      <c r="N896" s="4">
        <v>55500</v>
      </c>
      <c r="O896" s="4">
        <v>126518.39199999999</v>
      </c>
    </row>
    <row r="897" spans="1:15" x14ac:dyDescent="0.3">
      <c r="A897" s="5" t="str">
        <f>List!$I$7</f>
        <v>2019-20</v>
      </c>
      <c r="B897" s="5" t="s">
        <v>116</v>
      </c>
      <c r="C897" s="5">
        <v>1</v>
      </c>
      <c r="D897" s="5" t="s">
        <v>1818</v>
      </c>
      <c r="E897" s="5" t="s">
        <v>267</v>
      </c>
      <c r="F897" s="5">
        <v>81</v>
      </c>
      <c r="G897" s="5" t="s">
        <v>564</v>
      </c>
      <c r="H897" s="5" t="s">
        <v>1576</v>
      </c>
      <c r="I897" s="5" t="s">
        <v>59</v>
      </c>
      <c r="J897" s="5" t="s">
        <v>1805</v>
      </c>
      <c r="K897" s="5" t="s">
        <v>48</v>
      </c>
      <c r="L897" s="5" t="s">
        <v>49</v>
      </c>
      <c r="M897" s="5" t="s">
        <v>1841</v>
      </c>
      <c r="N897" s="6">
        <v>82500</v>
      </c>
      <c r="O897" s="6">
        <v>1380447.7631999999</v>
      </c>
    </row>
    <row r="898" spans="1:15" x14ac:dyDescent="0.3">
      <c r="A898" s="3" t="str">
        <f>List!$I$7</f>
        <v>2019-20</v>
      </c>
      <c r="B898" s="3" t="s">
        <v>101</v>
      </c>
      <c r="C898" s="3">
        <v>9</v>
      </c>
      <c r="D898" s="3" t="s">
        <v>1816</v>
      </c>
      <c r="E898" s="3" t="s">
        <v>183</v>
      </c>
      <c r="F898" s="3">
        <v>49</v>
      </c>
      <c r="G898" s="3" t="s">
        <v>1405</v>
      </c>
      <c r="H898" s="3" t="s">
        <v>780</v>
      </c>
      <c r="I898" s="3" t="s">
        <v>26</v>
      </c>
      <c r="J898" s="3" t="s">
        <v>33</v>
      </c>
      <c r="K898" s="3" t="s">
        <v>27</v>
      </c>
      <c r="L898" s="3" t="s">
        <v>35</v>
      </c>
      <c r="M898" s="3" t="s">
        <v>1840</v>
      </c>
      <c r="N898" s="4">
        <v>69000</v>
      </c>
      <c r="O898" s="4">
        <v>1100033.3740000001</v>
      </c>
    </row>
    <row r="899" spans="1:15" x14ac:dyDescent="0.3">
      <c r="A899" s="5" t="str">
        <f>List!$I$7</f>
        <v>2019-20</v>
      </c>
      <c r="B899" s="5" t="s">
        <v>45</v>
      </c>
      <c r="C899" s="5">
        <v>2</v>
      </c>
      <c r="D899" s="5" t="s">
        <v>1818</v>
      </c>
      <c r="E899" s="5" t="s">
        <v>295</v>
      </c>
      <c r="F899" s="5">
        <v>36</v>
      </c>
      <c r="G899" s="5" t="s">
        <v>696</v>
      </c>
      <c r="H899" s="5" t="s">
        <v>208</v>
      </c>
      <c r="I899" s="5" t="s">
        <v>32</v>
      </c>
      <c r="J899" s="5" t="s">
        <v>72</v>
      </c>
      <c r="K899" s="5" t="s">
        <v>48</v>
      </c>
      <c r="L899" s="5" t="s">
        <v>55</v>
      </c>
      <c r="M899" s="5" t="s">
        <v>1841</v>
      </c>
      <c r="N899" s="6">
        <v>55500</v>
      </c>
      <c r="O899" s="6">
        <v>8122778.6904000007</v>
      </c>
    </row>
    <row r="900" spans="1:15" x14ac:dyDescent="0.3">
      <c r="A900" s="3" t="str">
        <f>List!$I$7</f>
        <v>2019-20</v>
      </c>
      <c r="B900" s="3" t="s">
        <v>45</v>
      </c>
      <c r="C900" s="3">
        <v>2</v>
      </c>
      <c r="D900" s="3" t="s">
        <v>1818</v>
      </c>
      <c r="E900" s="3" t="s">
        <v>96</v>
      </c>
      <c r="F900" s="3">
        <v>11</v>
      </c>
      <c r="G900" s="3" t="s">
        <v>722</v>
      </c>
      <c r="H900" s="3" t="s">
        <v>581</v>
      </c>
      <c r="I900" s="3" t="s">
        <v>54</v>
      </c>
      <c r="J900" s="3" t="s">
        <v>86</v>
      </c>
      <c r="K900" s="3" t="s">
        <v>21</v>
      </c>
      <c r="L900" s="3" t="s">
        <v>22</v>
      </c>
      <c r="M900" s="3" t="s">
        <v>1840</v>
      </c>
      <c r="N900" s="4">
        <v>24000</v>
      </c>
      <c r="O900" s="4">
        <v>262611.14880000002</v>
      </c>
    </row>
    <row r="901" spans="1:15" x14ac:dyDescent="0.3">
      <c r="A901" s="5" t="str">
        <f>List!$I$7</f>
        <v>2019-20</v>
      </c>
      <c r="B901" s="5" t="s">
        <v>116</v>
      </c>
      <c r="C901" s="5">
        <v>1</v>
      </c>
      <c r="D901" s="5" t="s">
        <v>1818</v>
      </c>
      <c r="E901" s="5" t="s">
        <v>439</v>
      </c>
      <c r="F901" s="5">
        <v>74</v>
      </c>
      <c r="G901" s="5" t="s">
        <v>567</v>
      </c>
      <c r="H901" s="5" t="s">
        <v>1164</v>
      </c>
      <c r="I901" s="5" t="s">
        <v>20</v>
      </c>
      <c r="J901" s="5" t="s">
        <v>1805</v>
      </c>
      <c r="K901" s="5" t="s">
        <v>27</v>
      </c>
      <c r="L901" s="5" t="s">
        <v>28</v>
      </c>
      <c r="M901" s="5" t="s">
        <v>1839</v>
      </c>
      <c r="N901" s="6">
        <v>73500</v>
      </c>
      <c r="O901" s="6">
        <v>6856205.2635999992</v>
      </c>
    </row>
    <row r="902" spans="1:15" x14ac:dyDescent="0.3">
      <c r="A902" s="3" t="str">
        <f>List!$I$7</f>
        <v>2019-20</v>
      </c>
      <c r="B902" s="3" t="s">
        <v>16</v>
      </c>
      <c r="C902" s="3">
        <v>10</v>
      </c>
      <c r="D902" s="3" t="s">
        <v>1817</v>
      </c>
      <c r="E902" s="3" t="s">
        <v>163</v>
      </c>
      <c r="F902" s="3">
        <v>19</v>
      </c>
      <c r="G902" s="3" t="s">
        <v>1410</v>
      </c>
      <c r="H902" s="3" t="s">
        <v>1032</v>
      </c>
      <c r="I902" s="3" t="s">
        <v>26</v>
      </c>
      <c r="J902" s="3" t="s">
        <v>72</v>
      </c>
      <c r="K902" s="3" t="s">
        <v>48</v>
      </c>
      <c r="L902" s="3" t="s">
        <v>49</v>
      </c>
      <c r="M902" s="3" t="s">
        <v>1840</v>
      </c>
      <c r="N902" s="4">
        <v>54000</v>
      </c>
      <c r="O902" s="4">
        <v>200117.9664</v>
      </c>
    </row>
    <row r="903" spans="1:15" x14ac:dyDescent="0.3">
      <c r="A903" s="5" t="str">
        <f>List!$I$7</f>
        <v>2019-20</v>
      </c>
      <c r="B903" s="5" t="s">
        <v>76</v>
      </c>
      <c r="C903" s="5">
        <v>4</v>
      </c>
      <c r="D903" s="5" t="s">
        <v>1819</v>
      </c>
      <c r="E903" s="5" t="s">
        <v>240</v>
      </c>
      <c r="F903" s="5">
        <v>29</v>
      </c>
      <c r="G903" s="5" t="s">
        <v>548</v>
      </c>
      <c r="H903" s="5" t="s">
        <v>813</v>
      </c>
      <c r="I903" s="5" t="s">
        <v>54</v>
      </c>
      <c r="J903" s="5" t="s">
        <v>1806</v>
      </c>
      <c r="K903" s="5" t="s">
        <v>34</v>
      </c>
      <c r="L903" s="5" t="s">
        <v>35</v>
      </c>
      <c r="M903" s="5" t="s">
        <v>1839</v>
      </c>
      <c r="N903" s="6">
        <v>57000</v>
      </c>
      <c r="O903" s="6">
        <v>1116435.0296</v>
      </c>
    </row>
    <row r="904" spans="1:15" x14ac:dyDescent="0.3">
      <c r="A904" s="3" t="str">
        <f>List!$I$7</f>
        <v>2019-20</v>
      </c>
      <c r="B904" s="3" t="s">
        <v>76</v>
      </c>
      <c r="C904" s="3">
        <v>4</v>
      </c>
      <c r="D904" s="3" t="s">
        <v>1819</v>
      </c>
      <c r="E904" s="3" t="s">
        <v>342</v>
      </c>
      <c r="F904" s="3">
        <v>28</v>
      </c>
      <c r="G904" s="3" t="s">
        <v>1412</v>
      </c>
      <c r="H904" s="3" t="s">
        <v>438</v>
      </c>
      <c r="I904" s="3" t="s">
        <v>40</v>
      </c>
      <c r="J904" s="3" t="s">
        <v>72</v>
      </c>
      <c r="K904" s="3" t="s">
        <v>48</v>
      </c>
      <c r="L904" s="3" t="s">
        <v>49</v>
      </c>
      <c r="M904" s="3" t="s">
        <v>1841</v>
      </c>
      <c r="N904" s="4">
        <v>67500</v>
      </c>
      <c r="O904" s="4">
        <v>720781.22160000005</v>
      </c>
    </row>
    <row r="905" spans="1:15" x14ac:dyDescent="0.3">
      <c r="A905" s="5" t="str">
        <f>List!$I$7</f>
        <v>2019-20</v>
      </c>
      <c r="B905" s="5" t="s">
        <v>116</v>
      </c>
      <c r="C905" s="5">
        <v>1</v>
      </c>
      <c r="D905" s="5" t="s">
        <v>1818</v>
      </c>
      <c r="E905" s="5" t="s">
        <v>89</v>
      </c>
      <c r="F905" s="5">
        <v>3</v>
      </c>
      <c r="G905" s="5" t="s">
        <v>871</v>
      </c>
      <c r="H905" s="5" t="s">
        <v>505</v>
      </c>
      <c r="I905" s="5" t="s">
        <v>40</v>
      </c>
      <c r="J905" s="5" t="s">
        <v>1805</v>
      </c>
      <c r="K905" s="5" t="s">
        <v>34</v>
      </c>
      <c r="L905" s="5" t="s">
        <v>35</v>
      </c>
      <c r="M905" s="5" t="s">
        <v>1839</v>
      </c>
      <c r="N905" s="6">
        <v>30000</v>
      </c>
      <c r="O905" s="6">
        <v>250256.15999999997</v>
      </c>
    </row>
    <row r="906" spans="1:15" x14ac:dyDescent="0.3">
      <c r="A906" s="3" t="str">
        <f>List!$I$7</f>
        <v>2019-20</v>
      </c>
      <c r="B906" s="3" t="s">
        <v>116</v>
      </c>
      <c r="C906" s="3">
        <v>1</v>
      </c>
      <c r="D906" s="3" t="s">
        <v>1818</v>
      </c>
      <c r="E906" s="3" t="s">
        <v>260</v>
      </c>
      <c r="F906" s="3">
        <v>51</v>
      </c>
      <c r="G906" s="3" t="s">
        <v>1044</v>
      </c>
      <c r="H906" s="3" t="s">
        <v>149</v>
      </c>
      <c r="I906" s="3" t="s">
        <v>32</v>
      </c>
      <c r="J906" s="3" t="s">
        <v>33</v>
      </c>
      <c r="K906" s="3" t="s">
        <v>21</v>
      </c>
      <c r="L906" s="3" t="s">
        <v>22</v>
      </c>
      <c r="M906" s="3" t="s">
        <v>1840</v>
      </c>
      <c r="N906" s="4">
        <v>64500</v>
      </c>
      <c r="O906" s="4">
        <v>1634407.0380000002</v>
      </c>
    </row>
    <row r="907" spans="1:15" x14ac:dyDescent="0.3">
      <c r="A907" s="5" t="str">
        <f>List!$I$7</f>
        <v>2019-20</v>
      </c>
      <c r="B907" s="5" t="s">
        <v>141</v>
      </c>
      <c r="C907" s="5">
        <v>5</v>
      </c>
      <c r="D907" s="5" t="s">
        <v>1819</v>
      </c>
      <c r="E907" s="5" t="s">
        <v>160</v>
      </c>
      <c r="F907" s="5">
        <v>12</v>
      </c>
      <c r="G907" s="5" t="s">
        <v>837</v>
      </c>
      <c r="H907" s="5" t="s">
        <v>629</v>
      </c>
      <c r="I907" s="5" t="s">
        <v>32</v>
      </c>
      <c r="J907" s="5" t="s">
        <v>86</v>
      </c>
      <c r="K907" s="5" t="s">
        <v>48</v>
      </c>
      <c r="L907" s="5" t="s">
        <v>55</v>
      </c>
      <c r="M907" s="5" t="s">
        <v>1841</v>
      </c>
      <c r="N907" s="6">
        <v>7500</v>
      </c>
      <c r="O907" s="6">
        <v>986307.59700000007</v>
      </c>
    </row>
    <row r="908" spans="1:15" x14ac:dyDescent="0.3">
      <c r="A908" s="3" t="str">
        <f>List!$I$7</f>
        <v>2019-20</v>
      </c>
      <c r="B908" s="3" t="s">
        <v>76</v>
      </c>
      <c r="C908" s="3">
        <v>4</v>
      </c>
      <c r="D908" s="3" t="s">
        <v>1819</v>
      </c>
      <c r="E908" s="3" t="s">
        <v>219</v>
      </c>
      <c r="F908" s="3">
        <v>20</v>
      </c>
      <c r="G908" s="3" t="s">
        <v>1211</v>
      </c>
      <c r="H908" s="3" t="s">
        <v>1315</v>
      </c>
      <c r="I908" s="3" t="s">
        <v>26</v>
      </c>
      <c r="J908" s="3" t="s">
        <v>44</v>
      </c>
      <c r="K908" s="3" t="s">
        <v>27</v>
      </c>
      <c r="L908" s="3" t="s">
        <v>28</v>
      </c>
      <c r="M908" s="3" t="s">
        <v>1841</v>
      </c>
      <c r="N908" s="4">
        <v>73500</v>
      </c>
      <c r="O908" s="4">
        <v>2859407.7204</v>
      </c>
    </row>
    <row r="909" spans="1:15" x14ac:dyDescent="0.3">
      <c r="A909" s="5" t="str">
        <f>List!$I$7</f>
        <v>2019-20</v>
      </c>
      <c r="B909" s="5" t="s">
        <v>45</v>
      </c>
      <c r="C909" s="5">
        <v>2</v>
      </c>
      <c r="D909" s="5" t="s">
        <v>1818</v>
      </c>
      <c r="E909" s="5" t="s">
        <v>260</v>
      </c>
      <c r="F909" s="5">
        <v>22</v>
      </c>
      <c r="G909" s="5" t="s">
        <v>1415</v>
      </c>
      <c r="H909" s="5" t="s">
        <v>98</v>
      </c>
      <c r="I909" s="5" t="s">
        <v>80</v>
      </c>
      <c r="J909" s="5" t="s">
        <v>1805</v>
      </c>
      <c r="K909" s="5" t="s">
        <v>48</v>
      </c>
      <c r="L909" s="5" t="s">
        <v>55</v>
      </c>
      <c r="M909" s="5" t="s">
        <v>1839</v>
      </c>
      <c r="N909" s="6">
        <v>69000</v>
      </c>
      <c r="O909" s="6">
        <v>299468.10520000005</v>
      </c>
    </row>
    <row r="910" spans="1:15" x14ac:dyDescent="0.3">
      <c r="A910" s="3" t="str">
        <f>List!$I$7</f>
        <v>2019-20</v>
      </c>
      <c r="B910" s="3" t="s">
        <v>76</v>
      </c>
      <c r="C910" s="3">
        <v>4</v>
      </c>
      <c r="D910" s="3" t="s">
        <v>1819</v>
      </c>
      <c r="E910" s="3" t="s">
        <v>714</v>
      </c>
      <c r="F910" s="3">
        <v>27</v>
      </c>
      <c r="G910" s="3" t="s">
        <v>1523</v>
      </c>
      <c r="H910" s="3" t="s">
        <v>257</v>
      </c>
      <c r="I910" s="3" t="s">
        <v>59</v>
      </c>
      <c r="J910" s="3" t="s">
        <v>1806</v>
      </c>
      <c r="K910" s="3" t="s">
        <v>48</v>
      </c>
      <c r="L910" s="3" t="s">
        <v>55</v>
      </c>
      <c r="M910" s="3" t="s">
        <v>1841</v>
      </c>
      <c r="N910" s="4">
        <v>67500</v>
      </c>
      <c r="O910" s="4">
        <v>171930.33000000002</v>
      </c>
    </row>
    <row r="911" spans="1:15" x14ac:dyDescent="0.3">
      <c r="A911" s="5" t="str">
        <f>List!$I$7</f>
        <v>2019-20</v>
      </c>
      <c r="B911" s="5" t="s">
        <v>76</v>
      </c>
      <c r="C911" s="5">
        <v>4</v>
      </c>
      <c r="D911" s="5" t="s">
        <v>1819</v>
      </c>
      <c r="E911" s="5" t="s">
        <v>23</v>
      </c>
      <c r="F911" s="5">
        <v>22</v>
      </c>
      <c r="G911" s="5" t="s">
        <v>541</v>
      </c>
      <c r="H911" s="5" t="s">
        <v>631</v>
      </c>
      <c r="I911" s="5" t="s">
        <v>40</v>
      </c>
      <c r="J911" s="5" t="s">
        <v>86</v>
      </c>
      <c r="K911" s="5" t="s">
        <v>48</v>
      </c>
      <c r="L911" s="5" t="s">
        <v>55</v>
      </c>
      <c r="M911" s="5" t="s">
        <v>1840</v>
      </c>
      <c r="N911" s="6">
        <v>33000</v>
      </c>
      <c r="O911" s="6">
        <v>332322.14399999991</v>
      </c>
    </row>
    <row r="912" spans="1:15" x14ac:dyDescent="0.3">
      <c r="A912" s="3" t="str">
        <f>List!$I$7</f>
        <v>2019-20</v>
      </c>
      <c r="B912" s="3" t="s">
        <v>92</v>
      </c>
      <c r="C912" s="3">
        <v>12</v>
      </c>
      <c r="D912" s="3" t="s">
        <v>1817</v>
      </c>
      <c r="E912" s="3" t="s">
        <v>37</v>
      </c>
      <c r="F912" s="3">
        <v>22</v>
      </c>
      <c r="G912" s="3" t="s">
        <v>422</v>
      </c>
      <c r="H912" s="3" t="s">
        <v>869</v>
      </c>
      <c r="I912" s="3" t="s">
        <v>63</v>
      </c>
      <c r="J912" s="3" t="s">
        <v>1806</v>
      </c>
      <c r="K912" s="3" t="s">
        <v>48</v>
      </c>
      <c r="L912" s="3" t="s">
        <v>55</v>
      </c>
      <c r="M912" s="3" t="s">
        <v>1840</v>
      </c>
      <c r="N912" s="4">
        <v>54000</v>
      </c>
      <c r="O912" s="4">
        <v>4533490.8273599995</v>
      </c>
    </row>
    <row r="913" spans="1:15" x14ac:dyDescent="0.3">
      <c r="A913" s="5" t="str">
        <f>List!$I$7</f>
        <v>2019-20</v>
      </c>
      <c r="B913" s="5" t="s">
        <v>92</v>
      </c>
      <c r="C913" s="5">
        <v>12</v>
      </c>
      <c r="D913" s="5" t="s">
        <v>1817</v>
      </c>
      <c r="E913" s="5" t="s">
        <v>73</v>
      </c>
      <c r="F913" s="5">
        <v>83</v>
      </c>
      <c r="G913" s="5" t="s">
        <v>1139</v>
      </c>
      <c r="H913" s="5" t="s">
        <v>176</v>
      </c>
      <c r="I913" s="5" t="s">
        <v>32</v>
      </c>
      <c r="J913" s="5" t="s">
        <v>44</v>
      </c>
      <c r="K913" s="5" t="s">
        <v>27</v>
      </c>
      <c r="L913" s="5" t="s">
        <v>28</v>
      </c>
      <c r="M913" s="5" t="s">
        <v>1841</v>
      </c>
      <c r="N913" s="6">
        <v>45000</v>
      </c>
      <c r="O913" s="6">
        <v>904750.902</v>
      </c>
    </row>
    <row r="914" spans="1:15" x14ac:dyDescent="0.3">
      <c r="A914" s="3" t="str">
        <f>List!$I$7</f>
        <v>2019-20</v>
      </c>
      <c r="B914" s="3" t="s">
        <v>16</v>
      </c>
      <c r="C914" s="3">
        <v>10</v>
      </c>
      <c r="D914" s="3" t="s">
        <v>1817</v>
      </c>
      <c r="E914" s="3" t="s">
        <v>543</v>
      </c>
      <c r="F914" s="3">
        <v>64</v>
      </c>
      <c r="G914" s="3" t="s">
        <v>1449</v>
      </c>
      <c r="H914" s="3" t="s">
        <v>130</v>
      </c>
      <c r="I914" s="3" t="s">
        <v>80</v>
      </c>
      <c r="J914" s="3" t="s">
        <v>33</v>
      </c>
      <c r="K914" s="3" t="s">
        <v>48</v>
      </c>
      <c r="L914" s="3" t="s">
        <v>49</v>
      </c>
      <c r="M914" s="3" t="s">
        <v>1840</v>
      </c>
      <c r="N914" s="4">
        <v>57000</v>
      </c>
      <c r="O914" s="4">
        <v>2244664.4140799996</v>
      </c>
    </row>
    <row r="915" spans="1:15" x14ac:dyDescent="0.3">
      <c r="A915" s="5" t="str">
        <f>List!$I$7</f>
        <v>2019-20</v>
      </c>
      <c r="B915" s="5" t="s">
        <v>83</v>
      </c>
      <c r="C915" s="5">
        <v>3</v>
      </c>
      <c r="D915" s="5" t="s">
        <v>1818</v>
      </c>
      <c r="E915" s="5" t="s">
        <v>51</v>
      </c>
      <c r="F915" s="5">
        <v>11</v>
      </c>
      <c r="G915" s="5" t="s">
        <v>1688</v>
      </c>
      <c r="H915" s="5" t="s">
        <v>987</v>
      </c>
      <c r="I915" s="5" t="s">
        <v>59</v>
      </c>
      <c r="J915" s="5" t="s">
        <v>1806</v>
      </c>
      <c r="K915" s="5" t="s">
        <v>21</v>
      </c>
      <c r="L915" s="5" t="s">
        <v>22</v>
      </c>
      <c r="M915" s="5" t="s">
        <v>1840</v>
      </c>
      <c r="N915" s="6">
        <v>12000</v>
      </c>
      <c r="O915" s="6">
        <v>2023404.2576000004</v>
      </c>
    </row>
    <row r="916" spans="1:15" x14ac:dyDescent="0.3">
      <c r="A916" s="3" t="str">
        <f>List!$I$7</f>
        <v>2019-20</v>
      </c>
      <c r="B916" s="3" t="s">
        <v>141</v>
      </c>
      <c r="C916" s="3">
        <v>5</v>
      </c>
      <c r="D916" s="3" t="s">
        <v>1819</v>
      </c>
      <c r="E916" s="3" t="s">
        <v>77</v>
      </c>
      <c r="F916" s="3">
        <v>59</v>
      </c>
      <c r="G916" s="3" t="s">
        <v>123</v>
      </c>
      <c r="H916" s="3" t="s">
        <v>505</v>
      </c>
      <c r="I916" s="3" t="s">
        <v>40</v>
      </c>
      <c r="J916" s="3" t="s">
        <v>1805</v>
      </c>
      <c r="K916" s="3" t="s">
        <v>34</v>
      </c>
      <c r="L916" s="3" t="s">
        <v>35</v>
      </c>
      <c r="M916" s="3" t="s">
        <v>1841</v>
      </c>
      <c r="N916" s="4">
        <v>43500</v>
      </c>
      <c r="O916" s="4">
        <v>546857.05536000011</v>
      </c>
    </row>
    <row r="917" spans="1:15" x14ac:dyDescent="0.3">
      <c r="A917" s="5" t="str">
        <f>List!$I$7</f>
        <v>2019-20</v>
      </c>
      <c r="B917" s="5" t="s">
        <v>60</v>
      </c>
      <c r="C917" s="5">
        <v>6</v>
      </c>
      <c r="D917" s="5" t="s">
        <v>1819</v>
      </c>
      <c r="E917" s="5" t="s">
        <v>260</v>
      </c>
      <c r="F917" s="5">
        <v>11</v>
      </c>
      <c r="G917" s="5" t="s">
        <v>1419</v>
      </c>
      <c r="H917" s="5" t="s">
        <v>547</v>
      </c>
      <c r="I917" s="5" t="s">
        <v>40</v>
      </c>
      <c r="J917" s="5" t="s">
        <v>1805</v>
      </c>
      <c r="K917" s="5" t="s">
        <v>21</v>
      </c>
      <c r="L917" s="5" t="s">
        <v>22</v>
      </c>
      <c r="M917" s="5" t="s">
        <v>1841</v>
      </c>
      <c r="N917" s="6">
        <v>33000</v>
      </c>
      <c r="O917" s="6">
        <v>154823.856</v>
      </c>
    </row>
    <row r="918" spans="1:15" x14ac:dyDescent="0.3">
      <c r="A918" s="3" t="str">
        <f>List!$I$7</f>
        <v>2019-20</v>
      </c>
      <c r="B918" s="3" t="s">
        <v>60</v>
      </c>
      <c r="C918" s="3">
        <v>6</v>
      </c>
      <c r="D918" s="3" t="s">
        <v>1819</v>
      </c>
      <c r="E918" s="3" t="s">
        <v>160</v>
      </c>
      <c r="F918" s="3">
        <v>66</v>
      </c>
      <c r="G918" s="3" t="s">
        <v>196</v>
      </c>
      <c r="H918" s="3" t="s">
        <v>1398</v>
      </c>
      <c r="I918" s="3" t="s">
        <v>26</v>
      </c>
      <c r="J918" s="3" t="s">
        <v>44</v>
      </c>
      <c r="K918" s="3" t="s">
        <v>21</v>
      </c>
      <c r="L918" s="3" t="s">
        <v>22</v>
      </c>
      <c r="M918" s="3" t="s">
        <v>1841</v>
      </c>
      <c r="N918" s="4">
        <v>60000</v>
      </c>
      <c r="O918" s="4">
        <v>476549.56800000003</v>
      </c>
    </row>
    <row r="919" spans="1:15" x14ac:dyDescent="0.3">
      <c r="A919" s="5" t="str">
        <f>List!$I$7</f>
        <v>2019-20</v>
      </c>
      <c r="B919" s="5" t="s">
        <v>116</v>
      </c>
      <c r="C919" s="5">
        <v>1</v>
      </c>
      <c r="D919" s="5" t="s">
        <v>1818</v>
      </c>
      <c r="E919" s="5" t="s">
        <v>17</v>
      </c>
      <c r="F919" s="5">
        <v>55</v>
      </c>
      <c r="G919" s="5" t="s">
        <v>1675</v>
      </c>
      <c r="H919" s="5" t="s">
        <v>1477</v>
      </c>
      <c r="I919" s="5" t="s">
        <v>54</v>
      </c>
      <c r="J919" s="5" t="s">
        <v>44</v>
      </c>
      <c r="K919" s="5" t="s">
        <v>48</v>
      </c>
      <c r="L919" s="5" t="s">
        <v>55</v>
      </c>
      <c r="M919" s="5" t="s">
        <v>1840</v>
      </c>
      <c r="N919" s="6">
        <v>24000</v>
      </c>
      <c r="O919" s="6">
        <v>262705.19615999999</v>
      </c>
    </row>
    <row r="920" spans="1:15" x14ac:dyDescent="0.3">
      <c r="A920" s="3" t="str">
        <f>List!$I$7</f>
        <v>2019-20</v>
      </c>
      <c r="B920" s="3" t="s">
        <v>76</v>
      </c>
      <c r="C920" s="3">
        <v>4</v>
      </c>
      <c r="D920" s="3" t="s">
        <v>1819</v>
      </c>
      <c r="E920" s="3" t="s">
        <v>126</v>
      </c>
      <c r="F920" s="3">
        <v>83</v>
      </c>
      <c r="G920" s="3" t="s">
        <v>338</v>
      </c>
      <c r="H920" s="3" t="s">
        <v>1266</v>
      </c>
      <c r="I920" s="3" t="s">
        <v>54</v>
      </c>
      <c r="J920" s="3" t="s">
        <v>1806</v>
      </c>
      <c r="K920" s="3" t="s">
        <v>27</v>
      </c>
      <c r="L920" s="3" t="s">
        <v>28</v>
      </c>
      <c r="M920" s="3" t="s">
        <v>1840</v>
      </c>
      <c r="N920" s="4">
        <v>18000</v>
      </c>
      <c r="O920" s="4">
        <v>911792.37600000016</v>
      </c>
    </row>
    <row r="921" spans="1:15" x14ac:dyDescent="0.3">
      <c r="A921" s="5" t="str">
        <f>List!$I$7</f>
        <v>2019-20</v>
      </c>
      <c r="B921" s="5" t="s">
        <v>116</v>
      </c>
      <c r="C921" s="5">
        <v>1</v>
      </c>
      <c r="D921" s="5" t="s">
        <v>1818</v>
      </c>
      <c r="E921" s="5" t="s">
        <v>41</v>
      </c>
      <c r="F921" s="5">
        <v>37</v>
      </c>
      <c r="G921" s="5" t="s">
        <v>1199</v>
      </c>
      <c r="H921" s="5" t="s">
        <v>766</v>
      </c>
      <c r="I921" s="5" t="s">
        <v>80</v>
      </c>
      <c r="J921" s="5" t="s">
        <v>86</v>
      </c>
      <c r="K921" s="5" t="s">
        <v>21</v>
      </c>
      <c r="L921" s="5" t="s">
        <v>22</v>
      </c>
      <c r="M921" s="5" t="s">
        <v>1840</v>
      </c>
      <c r="N921" s="6">
        <v>54000</v>
      </c>
      <c r="O921" s="6">
        <v>6195530.8800000008</v>
      </c>
    </row>
    <row r="922" spans="1:15" x14ac:dyDescent="0.3">
      <c r="A922" s="3" t="str">
        <f>List!$I$7</f>
        <v>2019-20</v>
      </c>
      <c r="B922" s="3" t="s">
        <v>76</v>
      </c>
      <c r="C922" s="3">
        <v>4</v>
      </c>
      <c r="D922" s="3" t="s">
        <v>1819</v>
      </c>
      <c r="E922" s="3" t="s">
        <v>93</v>
      </c>
      <c r="F922" s="3">
        <v>13</v>
      </c>
      <c r="G922" s="3" t="s">
        <v>873</v>
      </c>
      <c r="H922" s="3" t="s">
        <v>1081</v>
      </c>
      <c r="I922" s="3" t="s">
        <v>63</v>
      </c>
      <c r="J922" s="3" t="s">
        <v>86</v>
      </c>
      <c r="K922" s="3" t="s">
        <v>34</v>
      </c>
      <c r="L922" s="3" t="s">
        <v>35</v>
      </c>
      <c r="M922" s="3" t="s">
        <v>1841</v>
      </c>
      <c r="N922" s="4">
        <v>28500</v>
      </c>
      <c r="O922" s="4">
        <v>156414.93119999999</v>
      </c>
    </row>
    <row r="923" spans="1:15" x14ac:dyDescent="0.3">
      <c r="A923" s="5" t="str">
        <f>List!$I$7</f>
        <v>2019-20</v>
      </c>
      <c r="B923" s="5" t="s">
        <v>45</v>
      </c>
      <c r="C923" s="5">
        <v>2</v>
      </c>
      <c r="D923" s="5" t="s">
        <v>1818</v>
      </c>
      <c r="E923" s="5" t="s">
        <v>191</v>
      </c>
      <c r="F923" s="5">
        <v>35</v>
      </c>
      <c r="G923" s="5" t="s">
        <v>1309</v>
      </c>
      <c r="H923" s="5" t="s">
        <v>505</v>
      </c>
      <c r="I923" s="5" t="s">
        <v>40</v>
      </c>
      <c r="J923" s="5" t="s">
        <v>1805</v>
      </c>
      <c r="K923" s="5" t="s">
        <v>34</v>
      </c>
      <c r="L923" s="5" t="s">
        <v>35</v>
      </c>
      <c r="M923" s="5" t="s">
        <v>1841</v>
      </c>
      <c r="N923" s="6">
        <v>37500</v>
      </c>
      <c r="O923" s="6">
        <v>428765.98050000006</v>
      </c>
    </row>
    <row r="924" spans="1:15" x14ac:dyDescent="0.3">
      <c r="A924" s="3" t="str">
        <f>List!$I$7</f>
        <v>2019-20</v>
      </c>
      <c r="B924" s="3" t="s">
        <v>60</v>
      </c>
      <c r="C924" s="3">
        <v>6</v>
      </c>
      <c r="D924" s="3" t="s">
        <v>1819</v>
      </c>
      <c r="E924" s="3" t="s">
        <v>64</v>
      </c>
      <c r="F924" s="3">
        <v>23</v>
      </c>
      <c r="G924" s="3" t="s">
        <v>1778</v>
      </c>
      <c r="H924" s="3" t="s">
        <v>641</v>
      </c>
      <c r="I924" s="3" t="s">
        <v>63</v>
      </c>
      <c r="J924" s="3" t="s">
        <v>33</v>
      </c>
      <c r="K924" s="3" t="s">
        <v>48</v>
      </c>
      <c r="L924" s="3" t="s">
        <v>49</v>
      </c>
      <c r="M924" s="3" t="s">
        <v>1841</v>
      </c>
      <c r="N924" s="4">
        <v>60000</v>
      </c>
      <c r="O924" s="4">
        <v>3122962.8319999999</v>
      </c>
    </row>
    <row r="925" spans="1:15" x14ac:dyDescent="0.3">
      <c r="A925" s="5" t="str">
        <f>List!$I$7</f>
        <v>2019-20</v>
      </c>
      <c r="B925" s="5" t="s">
        <v>125</v>
      </c>
      <c r="C925" s="5">
        <v>7</v>
      </c>
      <c r="D925" s="5" t="s">
        <v>1816</v>
      </c>
      <c r="E925" s="5" t="s">
        <v>195</v>
      </c>
      <c r="F925" s="5">
        <v>81</v>
      </c>
      <c r="G925" s="5" t="s">
        <v>346</v>
      </c>
      <c r="H925" s="5" t="s">
        <v>1576</v>
      </c>
      <c r="I925" s="5" t="s">
        <v>59</v>
      </c>
      <c r="J925" s="5" t="s">
        <v>1805</v>
      </c>
      <c r="K925" s="5" t="s">
        <v>48</v>
      </c>
      <c r="L925" s="5" t="s">
        <v>49</v>
      </c>
      <c r="M925" s="5" t="s">
        <v>1839</v>
      </c>
      <c r="N925" s="6">
        <v>21000</v>
      </c>
      <c r="O925" s="6">
        <v>8550396.2544</v>
      </c>
    </row>
    <row r="926" spans="1:15" x14ac:dyDescent="0.3">
      <c r="A926" s="3" t="str">
        <f>List!$I$7</f>
        <v>2019-20</v>
      </c>
      <c r="B926" s="3" t="s">
        <v>45</v>
      </c>
      <c r="C926" s="3">
        <v>2</v>
      </c>
      <c r="D926" s="3" t="s">
        <v>1818</v>
      </c>
      <c r="E926" s="3" t="s">
        <v>250</v>
      </c>
      <c r="F926" s="3">
        <v>31</v>
      </c>
      <c r="G926" s="3" t="s">
        <v>1422</v>
      </c>
      <c r="H926" s="3" t="s">
        <v>221</v>
      </c>
      <c r="I926" s="3" t="s">
        <v>20</v>
      </c>
      <c r="J926" s="3" t="s">
        <v>72</v>
      </c>
      <c r="K926" s="3" t="s">
        <v>34</v>
      </c>
      <c r="L926" s="3" t="s">
        <v>35</v>
      </c>
      <c r="M926" s="3" t="s">
        <v>1841</v>
      </c>
      <c r="N926" s="4">
        <v>55500</v>
      </c>
      <c r="O926" s="4">
        <v>24834170.037600003</v>
      </c>
    </row>
    <row r="927" spans="1:15" x14ac:dyDescent="0.3">
      <c r="A927" s="5" t="str">
        <f>List!$I$7</f>
        <v>2019-20</v>
      </c>
      <c r="B927" s="5" t="s">
        <v>16</v>
      </c>
      <c r="C927" s="5">
        <v>10</v>
      </c>
      <c r="D927" s="5" t="s">
        <v>1817</v>
      </c>
      <c r="E927" s="5" t="s">
        <v>286</v>
      </c>
      <c r="F927" s="5">
        <v>47</v>
      </c>
      <c r="G927" s="5" t="s">
        <v>1049</v>
      </c>
      <c r="H927" s="5" t="s">
        <v>237</v>
      </c>
      <c r="I927" s="5" t="s">
        <v>54</v>
      </c>
      <c r="J927" s="5" t="s">
        <v>1805</v>
      </c>
      <c r="K927" s="5" t="s">
        <v>34</v>
      </c>
      <c r="L927" s="5" t="s">
        <v>35</v>
      </c>
      <c r="M927" s="5" t="s">
        <v>1841</v>
      </c>
      <c r="N927" s="6">
        <v>49500</v>
      </c>
      <c r="O927" s="6">
        <v>353340.27960000007</v>
      </c>
    </row>
    <row r="928" spans="1:15" x14ac:dyDescent="0.3">
      <c r="A928" s="3" t="str">
        <f>List!$I$7</f>
        <v>2019-20</v>
      </c>
      <c r="B928" s="3" t="s">
        <v>92</v>
      </c>
      <c r="C928" s="3">
        <v>12</v>
      </c>
      <c r="D928" s="3" t="s">
        <v>1817</v>
      </c>
      <c r="E928" s="3" t="s">
        <v>335</v>
      </c>
      <c r="F928" s="3">
        <v>30</v>
      </c>
      <c r="G928" s="3" t="s">
        <v>1423</v>
      </c>
      <c r="H928" s="3" t="s">
        <v>977</v>
      </c>
      <c r="I928" s="3" t="s">
        <v>54</v>
      </c>
      <c r="J928" s="3" t="s">
        <v>1805</v>
      </c>
      <c r="K928" s="3" t="s">
        <v>27</v>
      </c>
      <c r="L928" s="3" t="s">
        <v>28</v>
      </c>
      <c r="M928" s="3" t="s">
        <v>1840</v>
      </c>
      <c r="N928" s="4">
        <v>75000</v>
      </c>
      <c r="O928" s="4">
        <v>16886070.629999999</v>
      </c>
    </row>
    <row r="929" spans="1:15" x14ac:dyDescent="0.3">
      <c r="A929" s="5" t="str">
        <f>List!$I$7</f>
        <v>2019-20</v>
      </c>
      <c r="B929" s="5" t="s">
        <v>60</v>
      </c>
      <c r="C929" s="5">
        <v>6</v>
      </c>
      <c r="D929" s="5" t="s">
        <v>1819</v>
      </c>
      <c r="E929" s="5" t="s">
        <v>286</v>
      </c>
      <c r="F929" s="5">
        <v>79</v>
      </c>
      <c r="G929" s="5" t="s">
        <v>1424</v>
      </c>
      <c r="H929" s="5" t="s">
        <v>1420</v>
      </c>
      <c r="I929" s="5" t="s">
        <v>40</v>
      </c>
      <c r="J929" s="5" t="s">
        <v>33</v>
      </c>
      <c r="K929" s="5" t="s">
        <v>27</v>
      </c>
      <c r="L929" s="5" t="s">
        <v>28</v>
      </c>
      <c r="M929" s="5" t="s">
        <v>1841</v>
      </c>
      <c r="N929" s="6">
        <v>13500</v>
      </c>
      <c r="O929" s="6">
        <v>5373476.8361999998</v>
      </c>
    </row>
    <row r="930" spans="1:15" x14ac:dyDescent="0.3">
      <c r="A930" s="3" t="str">
        <f>List!$I$7</f>
        <v>2019-20</v>
      </c>
      <c r="B930" s="3" t="s">
        <v>36</v>
      </c>
      <c r="C930" s="3">
        <v>8</v>
      </c>
      <c r="D930" s="3" t="s">
        <v>1816</v>
      </c>
      <c r="E930" s="3" t="s">
        <v>133</v>
      </c>
      <c r="F930" s="3">
        <v>23</v>
      </c>
      <c r="G930" s="3" t="s">
        <v>981</v>
      </c>
      <c r="H930" s="3" t="s">
        <v>479</v>
      </c>
      <c r="I930" s="3" t="s">
        <v>40</v>
      </c>
      <c r="J930" s="3" t="s">
        <v>1805</v>
      </c>
      <c r="K930" s="3" t="s">
        <v>48</v>
      </c>
      <c r="L930" s="3" t="s">
        <v>49</v>
      </c>
      <c r="M930" s="3" t="s">
        <v>1840</v>
      </c>
      <c r="N930" s="4">
        <v>24000</v>
      </c>
      <c r="O930" s="4">
        <v>978536.37023999984</v>
      </c>
    </row>
    <row r="931" spans="1:15" x14ac:dyDescent="0.3">
      <c r="A931" s="5" t="str">
        <f>List!$I$7</f>
        <v>2019-20</v>
      </c>
      <c r="B931" s="5" t="s">
        <v>36</v>
      </c>
      <c r="C931" s="5">
        <v>8</v>
      </c>
      <c r="D931" s="5" t="s">
        <v>1816</v>
      </c>
      <c r="E931" s="5" t="s">
        <v>202</v>
      </c>
      <c r="F931" s="5">
        <v>76</v>
      </c>
      <c r="G931" s="5" t="s">
        <v>855</v>
      </c>
      <c r="H931" s="5" t="s">
        <v>575</v>
      </c>
      <c r="I931" s="5" t="s">
        <v>54</v>
      </c>
      <c r="J931" s="5" t="s">
        <v>86</v>
      </c>
      <c r="K931" s="5" t="s">
        <v>48</v>
      </c>
      <c r="L931" s="5" t="s">
        <v>49</v>
      </c>
      <c r="M931" s="5" t="s">
        <v>1840</v>
      </c>
      <c r="N931" s="6">
        <v>90000</v>
      </c>
      <c r="O931" s="6">
        <v>4661351.9171999991</v>
      </c>
    </row>
    <row r="932" spans="1:15" x14ac:dyDescent="0.3">
      <c r="A932" s="3" t="str">
        <f>List!$I$7</f>
        <v>2019-20</v>
      </c>
      <c r="B932" s="3" t="s">
        <v>125</v>
      </c>
      <c r="C932" s="3">
        <v>7</v>
      </c>
      <c r="D932" s="3" t="s">
        <v>1816</v>
      </c>
      <c r="E932" s="3" t="s">
        <v>29</v>
      </c>
      <c r="F932" s="3">
        <v>63</v>
      </c>
      <c r="G932" s="3" t="s">
        <v>651</v>
      </c>
      <c r="H932" s="3" t="s">
        <v>1035</v>
      </c>
      <c r="I932" s="3" t="s">
        <v>80</v>
      </c>
      <c r="J932" s="3" t="s">
        <v>1805</v>
      </c>
      <c r="K932" s="3" t="s">
        <v>21</v>
      </c>
      <c r="L932" s="3" t="s">
        <v>22</v>
      </c>
      <c r="M932" s="3" t="s">
        <v>1840</v>
      </c>
      <c r="N932" s="4">
        <v>15000</v>
      </c>
      <c r="O932" s="4">
        <v>450461.08800000005</v>
      </c>
    </row>
    <row r="933" spans="1:15" x14ac:dyDescent="0.3">
      <c r="A933" s="5" t="str">
        <f>List!$I$7</f>
        <v>2019-20</v>
      </c>
      <c r="B933" s="5" t="s">
        <v>50</v>
      </c>
      <c r="C933" s="5">
        <v>11</v>
      </c>
      <c r="D933" s="5" t="s">
        <v>1817</v>
      </c>
      <c r="E933" s="5" t="s">
        <v>17</v>
      </c>
      <c r="F933" s="5">
        <v>61</v>
      </c>
      <c r="G933" s="5" t="s">
        <v>181</v>
      </c>
      <c r="H933" s="5" t="s">
        <v>890</v>
      </c>
      <c r="I933" s="5" t="s">
        <v>20</v>
      </c>
      <c r="J933" s="5" t="s">
        <v>72</v>
      </c>
      <c r="K933" s="5" t="s">
        <v>27</v>
      </c>
      <c r="L933" s="5" t="s">
        <v>28</v>
      </c>
      <c r="M933" s="5" t="s">
        <v>1839</v>
      </c>
      <c r="N933" s="6">
        <v>90000</v>
      </c>
      <c r="O933" s="6">
        <v>650271.46799999999</v>
      </c>
    </row>
    <row r="934" spans="1:15" x14ac:dyDescent="0.3">
      <c r="A934" s="3" t="str">
        <f>List!$I$7</f>
        <v>2019-20</v>
      </c>
      <c r="B934" s="3" t="s">
        <v>116</v>
      </c>
      <c r="C934" s="3">
        <v>1</v>
      </c>
      <c r="D934" s="3" t="s">
        <v>1818</v>
      </c>
      <c r="E934" s="3" t="s">
        <v>154</v>
      </c>
      <c r="F934" s="3">
        <v>50</v>
      </c>
      <c r="G934" s="3" t="s">
        <v>1138</v>
      </c>
      <c r="H934" s="3" t="s">
        <v>1445</v>
      </c>
      <c r="I934" s="3" t="s">
        <v>54</v>
      </c>
      <c r="J934" s="3" t="s">
        <v>44</v>
      </c>
      <c r="K934" s="3" t="s">
        <v>21</v>
      </c>
      <c r="L934" s="3" t="s">
        <v>22</v>
      </c>
      <c r="M934" s="3" t="s">
        <v>1839</v>
      </c>
      <c r="N934" s="4">
        <v>88500</v>
      </c>
      <c r="O934" s="4">
        <v>1420999.6481999999</v>
      </c>
    </row>
    <row r="935" spans="1:15" x14ac:dyDescent="0.3">
      <c r="A935" s="5" t="str">
        <f>List!$I$7</f>
        <v>2019-20</v>
      </c>
      <c r="B935" s="5" t="s">
        <v>92</v>
      </c>
      <c r="C935" s="5">
        <v>12</v>
      </c>
      <c r="D935" s="5" t="s">
        <v>1817</v>
      </c>
      <c r="E935" s="5" t="s">
        <v>70</v>
      </c>
      <c r="F935" s="5">
        <v>80</v>
      </c>
      <c r="G935" s="5" t="s">
        <v>42</v>
      </c>
      <c r="H935" s="5" t="s">
        <v>487</v>
      </c>
      <c r="I935" s="5" t="s">
        <v>63</v>
      </c>
      <c r="J935" s="5" t="s">
        <v>1806</v>
      </c>
      <c r="K935" s="5" t="s">
        <v>27</v>
      </c>
      <c r="L935" s="5" t="s">
        <v>35</v>
      </c>
      <c r="M935" s="5" t="s">
        <v>1841</v>
      </c>
      <c r="N935" s="6">
        <v>31500</v>
      </c>
      <c r="O935" s="6">
        <v>256366.01760000002</v>
      </c>
    </row>
    <row r="936" spans="1:15" x14ac:dyDescent="0.3">
      <c r="A936" s="3" t="str">
        <f>List!$I$7</f>
        <v>2019-20</v>
      </c>
      <c r="B936" s="3" t="s">
        <v>83</v>
      </c>
      <c r="C936" s="3">
        <v>3</v>
      </c>
      <c r="D936" s="3" t="s">
        <v>1818</v>
      </c>
      <c r="E936" s="3" t="s">
        <v>209</v>
      </c>
      <c r="F936" s="3">
        <v>27</v>
      </c>
      <c r="G936" s="3" t="s">
        <v>137</v>
      </c>
      <c r="H936" s="3" t="s">
        <v>712</v>
      </c>
      <c r="I936" s="3" t="s">
        <v>54</v>
      </c>
      <c r="J936" s="3" t="s">
        <v>44</v>
      </c>
      <c r="K936" s="3" t="s">
        <v>48</v>
      </c>
      <c r="L936" s="3" t="s">
        <v>55</v>
      </c>
      <c r="M936" s="3" t="s">
        <v>1839</v>
      </c>
      <c r="N936" s="4">
        <v>19500</v>
      </c>
      <c r="O936" s="4">
        <v>175751.00399999999</v>
      </c>
    </row>
    <row r="937" spans="1:15" x14ac:dyDescent="0.3">
      <c r="A937" s="5" t="str">
        <f>List!$I$7</f>
        <v>2019-20</v>
      </c>
      <c r="B937" s="5" t="s">
        <v>83</v>
      </c>
      <c r="C937" s="5">
        <v>3</v>
      </c>
      <c r="D937" s="5" t="s">
        <v>1818</v>
      </c>
      <c r="E937" s="5" t="s">
        <v>614</v>
      </c>
      <c r="F937" s="5">
        <v>28</v>
      </c>
      <c r="G937" s="5" t="s">
        <v>38</v>
      </c>
      <c r="H937" s="5" t="s">
        <v>701</v>
      </c>
      <c r="I937" s="5" t="s">
        <v>40</v>
      </c>
      <c r="J937" s="5" t="s">
        <v>72</v>
      </c>
      <c r="K937" s="5" t="s">
        <v>48</v>
      </c>
      <c r="L937" s="5" t="s">
        <v>49</v>
      </c>
      <c r="M937" s="5" t="s">
        <v>1840</v>
      </c>
      <c r="N937" s="6">
        <v>55500</v>
      </c>
      <c r="O937" s="6">
        <v>1622196.18</v>
      </c>
    </row>
    <row r="938" spans="1:15" x14ac:dyDescent="0.3">
      <c r="A938" s="3" t="str">
        <f>List!$I$7</f>
        <v>2019-20</v>
      </c>
      <c r="B938" s="3" t="s">
        <v>16</v>
      </c>
      <c r="C938" s="3">
        <v>10</v>
      </c>
      <c r="D938" s="3" t="s">
        <v>1817</v>
      </c>
      <c r="E938" s="3" t="s">
        <v>274</v>
      </c>
      <c r="F938" s="3">
        <v>10</v>
      </c>
      <c r="G938" s="3" t="s">
        <v>68</v>
      </c>
      <c r="H938" s="3" t="s">
        <v>1459</v>
      </c>
      <c r="I938" s="3" t="s">
        <v>20</v>
      </c>
      <c r="J938" s="3" t="s">
        <v>72</v>
      </c>
      <c r="K938" s="3" t="s">
        <v>48</v>
      </c>
      <c r="L938" s="3" t="s">
        <v>55</v>
      </c>
      <c r="M938" s="3" t="s">
        <v>1841</v>
      </c>
      <c r="N938" s="4">
        <v>55500</v>
      </c>
      <c r="O938" s="4">
        <v>359177.17440000008</v>
      </c>
    </row>
    <row r="939" spans="1:15" x14ac:dyDescent="0.3">
      <c r="A939" s="5" t="str">
        <f>List!$I$7</f>
        <v>2019-20</v>
      </c>
      <c r="B939" s="5" t="s">
        <v>125</v>
      </c>
      <c r="C939" s="5">
        <v>7</v>
      </c>
      <c r="D939" s="5" t="s">
        <v>1816</v>
      </c>
      <c r="E939" s="5" t="s">
        <v>199</v>
      </c>
      <c r="F939" s="5">
        <v>78</v>
      </c>
      <c r="G939" s="5" t="s">
        <v>1769</v>
      </c>
      <c r="H939" s="5" t="s">
        <v>683</v>
      </c>
      <c r="I939" s="5" t="s">
        <v>59</v>
      </c>
      <c r="J939" s="5" t="s">
        <v>44</v>
      </c>
      <c r="K939" s="5" t="s">
        <v>27</v>
      </c>
      <c r="L939" s="5" t="s">
        <v>28</v>
      </c>
      <c r="M939" s="5" t="s">
        <v>1841</v>
      </c>
      <c r="N939" s="6">
        <v>27000</v>
      </c>
      <c r="O939" s="6">
        <v>1474281.7452</v>
      </c>
    </row>
    <row r="940" spans="1:15" x14ac:dyDescent="0.3">
      <c r="A940" s="3" t="str">
        <f>List!$I$7</f>
        <v>2019-20</v>
      </c>
      <c r="B940" s="3" t="s">
        <v>45</v>
      </c>
      <c r="C940" s="3">
        <v>2</v>
      </c>
      <c r="D940" s="3" t="s">
        <v>1818</v>
      </c>
      <c r="E940" s="3" t="s">
        <v>195</v>
      </c>
      <c r="F940" s="3">
        <v>29</v>
      </c>
      <c r="G940" s="3" t="s">
        <v>1505</v>
      </c>
      <c r="H940" s="3" t="s">
        <v>854</v>
      </c>
      <c r="I940" s="3" t="s">
        <v>26</v>
      </c>
      <c r="J940" s="3" t="s">
        <v>1805</v>
      </c>
      <c r="K940" s="3" t="s">
        <v>34</v>
      </c>
      <c r="L940" s="3" t="s">
        <v>35</v>
      </c>
      <c r="M940" s="3" t="s">
        <v>1840</v>
      </c>
      <c r="N940" s="4">
        <v>42000</v>
      </c>
      <c r="O940" s="4">
        <v>745222.26240000001</v>
      </c>
    </row>
    <row r="941" spans="1:15" x14ac:dyDescent="0.3">
      <c r="A941" s="5" t="str">
        <f>List!$I$7</f>
        <v>2019-20</v>
      </c>
      <c r="B941" s="5" t="s">
        <v>45</v>
      </c>
      <c r="C941" s="5">
        <v>2</v>
      </c>
      <c r="D941" s="5" t="s">
        <v>1818</v>
      </c>
      <c r="E941" s="5" t="s">
        <v>344</v>
      </c>
      <c r="F941" s="5">
        <v>48</v>
      </c>
      <c r="G941" s="5" t="s">
        <v>74</v>
      </c>
      <c r="H941" s="5" t="s">
        <v>69</v>
      </c>
      <c r="I941" s="5" t="s">
        <v>59</v>
      </c>
      <c r="J941" s="5" t="s">
        <v>33</v>
      </c>
      <c r="K941" s="5" t="s">
        <v>21</v>
      </c>
      <c r="L941" s="5" t="s">
        <v>22</v>
      </c>
      <c r="M941" s="5" t="s">
        <v>1840</v>
      </c>
      <c r="N941" s="6">
        <v>60000</v>
      </c>
      <c r="O941" s="6">
        <v>5792686.099200001</v>
      </c>
    </row>
    <row r="942" spans="1:15" x14ac:dyDescent="0.3">
      <c r="A942" s="3" t="str">
        <f>List!$I$7</f>
        <v>2019-20</v>
      </c>
      <c r="B942" s="3" t="s">
        <v>16</v>
      </c>
      <c r="C942" s="3">
        <v>10</v>
      </c>
      <c r="D942" s="3" t="s">
        <v>1817</v>
      </c>
      <c r="E942" s="3" t="s">
        <v>84</v>
      </c>
      <c r="F942" s="3">
        <v>48</v>
      </c>
      <c r="G942" s="3" t="s">
        <v>78</v>
      </c>
      <c r="H942" s="3" t="s">
        <v>1038</v>
      </c>
      <c r="I942" s="3" t="s">
        <v>54</v>
      </c>
      <c r="J942" s="3" t="s">
        <v>72</v>
      </c>
      <c r="K942" s="3" t="s">
        <v>21</v>
      </c>
      <c r="L942" s="3" t="s">
        <v>22</v>
      </c>
      <c r="M942" s="3" t="s">
        <v>1840</v>
      </c>
      <c r="N942" s="4">
        <v>51000</v>
      </c>
      <c r="O942" s="4">
        <v>4308729.1513199992</v>
      </c>
    </row>
    <row r="943" spans="1:15" x14ac:dyDescent="0.3">
      <c r="A943" s="5" t="str">
        <f>List!$I$7</f>
        <v>2019-20</v>
      </c>
      <c r="B943" s="5" t="s">
        <v>125</v>
      </c>
      <c r="C943" s="5">
        <v>7</v>
      </c>
      <c r="D943" s="5" t="s">
        <v>1816</v>
      </c>
      <c r="E943" s="5" t="s">
        <v>133</v>
      </c>
      <c r="F943" s="5">
        <v>28</v>
      </c>
      <c r="G943" s="5" t="s">
        <v>87</v>
      </c>
      <c r="H943" s="5" t="s">
        <v>460</v>
      </c>
      <c r="I943" s="5" t="s">
        <v>80</v>
      </c>
      <c r="J943" s="5" t="s">
        <v>86</v>
      </c>
      <c r="K943" s="5" t="s">
        <v>48</v>
      </c>
      <c r="L943" s="5" t="s">
        <v>49</v>
      </c>
      <c r="M943" s="5" t="s">
        <v>1840</v>
      </c>
      <c r="N943" s="6">
        <v>36000</v>
      </c>
      <c r="O943" s="6">
        <v>273059.424</v>
      </c>
    </row>
    <row r="944" spans="1:15" x14ac:dyDescent="0.3">
      <c r="A944" s="3" t="str">
        <f>List!$I$7</f>
        <v>2019-20</v>
      </c>
      <c r="B944" s="3" t="s">
        <v>83</v>
      </c>
      <c r="C944" s="3">
        <v>3</v>
      </c>
      <c r="D944" s="3" t="s">
        <v>1818</v>
      </c>
      <c r="E944" s="3" t="s">
        <v>250</v>
      </c>
      <c r="F944" s="3">
        <v>63</v>
      </c>
      <c r="G944" s="3" t="s">
        <v>90</v>
      </c>
      <c r="H944" s="3" t="s">
        <v>969</v>
      </c>
      <c r="I944" s="3" t="s">
        <v>20</v>
      </c>
      <c r="J944" s="3" t="s">
        <v>72</v>
      </c>
      <c r="K944" s="3" t="s">
        <v>21</v>
      </c>
      <c r="L944" s="3" t="s">
        <v>22</v>
      </c>
      <c r="M944" s="3" t="s">
        <v>1841</v>
      </c>
      <c r="N944" s="4">
        <v>81000</v>
      </c>
      <c r="O944" s="4">
        <v>293025.80736000009</v>
      </c>
    </row>
    <row r="945" spans="1:15" x14ac:dyDescent="0.3">
      <c r="A945" s="5" t="str">
        <f>List!$I$7</f>
        <v>2019-20</v>
      </c>
      <c r="B945" s="5" t="s">
        <v>125</v>
      </c>
      <c r="C945" s="5">
        <v>7</v>
      </c>
      <c r="D945" s="5" t="s">
        <v>1816</v>
      </c>
      <c r="E945" s="5" t="s">
        <v>322</v>
      </c>
      <c r="F945" s="5">
        <v>58</v>
      </c>
      <c r="G945" s="5" t="s">
        <v>97</v>
      </c>
      <c r="H945" s="5" t="s">
        <v>1065</v>
      </c>
      <c r="I945" s="5" t="s">
        <v>80</v>
      </c>
      <c r="J945" s="5" t="s">
        <v>33</v>
      </c>
      <c r="K945" s="5" t="s">
        <v>27</v>
      </c>
      <c r="L945" s="5" t="s">
        <v>28</v>
      </c>
      <c r="M945" s="5" t="s">
        <v>1840</v>
      </c>
      <c r="N945" s="6">
        <v>85500</v>
      </c>
      <c r="O945" s="6">
        <v>1639511.2007999998</v>
      </c>
    </row>
    <row r="946" spans="1:15" x14ac:dyDescent="0.3">
      <c r="A946" s="3" t="str">
        <f>List!$I$7</f>
        <v>2019-20</v>
      </c>
      <c r="B946" s="3" t="s">
        <v>76</v>
      </c>
      <c r="C946" s="3">
        <v>4</v>
      </c>
      <c r="D946" s="3" t="s">
        <v>1819</v>
      </c>
      <c r="E946" s="3" t="s">
        <v>112</v>
      </c>
      <c r="F946" s="3">
        <v>81</v>
      </c>
      <c r="G946" s="3" t="s">
        <v>99</v>
      </c>
      <c r="H946" s="3" t="s">
        <v>493</v>
      </c>
      <c r="I946" s="3" t="s">
        <v>63</v>
      </c>
      <c r="J946" s="3" t="s">
        <v>44</v>
      </c>
      <c r="K946" s="3" t="s">
        <v>48</v>
      </c>
      <c r="L946" s="3" t="s">
        <v>49</v>
      </c>
      <c r="M946" s="3" t="s">
        <v>1840</v>
      </c>
      <c r="N946" s="4">
        <v>25500</v>
      </c>
      <c r="O946" s="4">
        <v>216386.22719999999</v>
      </c>
    </row>
    <row r="947" spans="1:15" x14ac:dyDescent="0.3">
      <c r="A947" s="5" t="str">
        <f>List!$I$7</f>
        <v>2019-20</v>
      </c>
      <c r="B947" s="5" t="s">
        <v>50</v>
      </c>
      <c r="C947" s="5">
        <v>11</v>
      </c>
      <c r="D947" s="5" t="s">
        <v>1817</v>
      </c>
      <c r="E947" s="5" t="s">
        <v>51</v>
      </c>
      <c r="F947" s="5">
        <v>11</v>
      </c>
      <c r="G947" s="5" t="s">
        <v>1399</v>
      </c>
      <c r="H947" s="5" t="s">
        <v>824</v>
      </c>
      <c r="I947" s="5" t="s">
        <v>20</v>
      </c>
      <c r="J947" s="5" t="s">
        <v>1805</v>
      </c>
      <c r="K947" s="5" t="s">
        <v>21</v>
      </c>
      <c r="L947" s="5" t="s">
        <v>22</v>
      </c>
      <c r="M947" s="5" t="s">
        <v>1840</v>
      </c>
      <c r="N947" s="6">
        <v>37500</v>
      </c>
      <c r="O947" s="6">
        <v>1147165.4205</v>
      </c>
    </row>
    <row r="948" spans="1:15" x14ac:dyDescent="0.3">
      <c r="A948" s="3" t="str">
        <f>List!$I$7</f>
        <v>2019-20</v>
      </c>
      <c r="B948" s="3" t="s">
        <v>76</v>
      </c>
      <c r="C948" s="3">
        <v>4</v>
      </c>
      <c r="D948" s="3" t="s">
        <v>1819</v>
      </c>
      <c r="E948" s="3" t="s">
        <v>332</v>
      </c>
      <c r="F948" s="3">
        <v>11</v>
      </c>
      <c r="G948" s="3" t="s">
        <v>102</v>
      </c>
      <c r="H948" s="3" t="s">
        <v>516</v>
      </c>
      <c r="I948" s="3" t="s">
        <v>20</v>
      </c>
      <c r="J948" s="3" t="s">
        <v>44</v>
      </c>
      <c r="K948" s="3" t="s">
        <v>21</v>
      </c>
      <c r="L948" s="3" t="s">
        <v>22</v>
      </c>
      <c r="M948" s="3" t="s">
        <v>1841</v>
      </c>
      <c r="N948" s="4">
        <v>54000</v>
      </c>
      <c r="O948" s="4">
        <v>2760509.0304000005</v>
      </c>
    </row>
    <row r="949" spans="1:15" x14ac:dyDescent="0.3">
      <c r="A949" s="5" t="str">
        <f>List!$I$7</f>
        <v>2019-20</v>
      </c>
      <c r="B949" s="5" t="s">
        <v>60</v>
      </c>
      <c r="C949" s="5">
        <v>6</v>
      </c>
      <c r="D949" s="5" t="s">
        <v>1819</v>
      </c>
      <c r="E949" s="5" t="s">
        <v>195</v>
      </c>
      <c r="F949" s="5">
        <v>4</v>
      </c>
      <c r="G949" s="5" t="s">
        <v>731</v>
      </c>
      <c r="H949" s="5" t="s">
        <v>190</v>
      </c>
      <c r="I949" s="5" t="s">
        <v>63</v>
      </c>
      <c r="J949" s="5" t="s">
        <v>44</v>
      </c>
      <c r="K949" s="5" t="s">
        <v>27</v>
      </c>
      <c r="L949" s="5" t="s">
        <v>35</v>
      </c>
      <c r="M949" s="5" t="s">
        <v>1840</v>
      </c>
      <c r="N949" s="6">
        <v>76500</v>
      </c>
      <c r="O949" s="6">
        <v>364747.95060000004</v>
      </c>
    </row>
    <row r="950" spans="1:15" x14ac:dyDescent="0.3">
      <c r="A950" s="3" t="str">
        <f>List!$I$7</f>
        <v>2019-20</v>
      </c>
      <c r="B950" s="3" t="s">
        <v>92</v>
      </c>
      <c r="C950" s="3">
        <v>12</v>
      </c>
      <c r="D950" s="3" t="s">
        <v>1817</v>
      </c>
      <c r="E950" s="3" t="s">
        <v>402</v>
      </c>
      <c r="F950" s="3">
        <v>6</v>
      </c>
      <c r="G950" s="3" t="s">
        <v>1503</v>
      </c>
      <c r="H950" s="3" t="s">
        <v>358</v>
      </c>
      <c r="I950" s="3" t="s">
        <v>26</v>
      </c>
      <c r="J950" s="3" t="s">
        <v>86</v>
      </c>
      <c r="K950" s="3" t="s">
        <v>27</v>
      </c>
      <c r="L950" s="3" t="s">
        <v>35</v>
      </c>
      <c r="M950" s="3" t="s">
        <v>1841</v>
      </c>
      <c r="N950" s="4">
        <v>49500</v>
      </c>
      <c r="O950" s="4">
        <v>8786661.2592000011</v>
      </c>
    </row>
    <row r="951" spans="1:15" x14ac:dyDescent="0.3">
      <c r="A951" s="5" t="str">
        <f>List!$I$7</f>
        <v>2019-20</v>
      </c>
      <c r="B951" s="5" t="s">
        <v>141</v>
      </c>
      <c r="C951" s="5">
        <v>5</v>
      </c>
      <c r="D951" s="5" t="s">
        <v>1819</v>
      </c>
      <c r="E951" s="5" t="s">
        <v>540</v>
      </c>
      <c r="F951" s="5">
        <v>80</v>
      </c>
      <c r="G951" s="5" t="s">
        <v>110</v>
      </c>
      <c r="H951" s="5" t="s">
        <v>940</v>
      </c>
      <c r="I951" s="5" t="s">
        <v>54</v>
      </c>
      <c r="J951" s="5" t="s">
        <v>44</v>
      </c>
      <c r="K951" s="5" t="s">
        <v>34</v>
      </c>
      <c r="L951" s="5" t="s">
        <v>35</v>
      </c>
      <c r="M951" s="5" t="s">
        <v>1840</v>
      </c>
      <c r="N951" s="6">
        <v>64500</v>
      </c>
      <c r="O951" s="6">
        <v>1499715.4634</v>
      </c>
    </row>
    <row r="952" spans="1:15" x14ac:dyDescent="0.3">
      <c r="A952" s="3" t="str">
        <f>List!$I$7</f>
        <v>2019-20</v>
      </c>
      <c r="B952" s="3" t="s">
        <v>16</v>
      </c>
      <c r="C952" s="3">
        <v>10</v>
      </c>
      <c r="D952" s="3" t="s">
        <v>1817</v>
      </c>
      <c r="E952" s="3" t="s">
        <v>41</v>
      </c>
      <c r="F952" s="3">
        <v>22</v>
      </c>
      <c r="G952" s="3" t="s">
        <v>1137</v>
      </c>
      <c r="H952" s="3" t="s">
        <v>869</v>
      </c>
      <c r="I952" s="3" t="s">
        <v>63</v>
      </c>
      <c r="J952" s="3" t="s">
        <v>1806</v>
      </c>
      <c r="K952" s="3" t="s">
        <v>48</v>
      </c>
      <c r="L952" s="3" t="s">
        <v>55</v>
      </c>
      <c r="M952" s="3" t="s">
        <v>1839</v>
      </c>
      <c r="N952" s="4">
        <v>24000</v>
      </c>
      <c r="O952" s="4">
        <v>75101.529599999994</v>
      </c>
    </row>
    <row r="953" spans="1:15" x14ac:dyDescent="0.3">
      <c r="A953" s="5" t="str">
        <f>List!$I$7</f>
        <v>2019-20</v>
      </c>
      <c r="B953" s="5" t="s">
        <v>60</v>
      </c>
      <c r="C953" s="5">
        <v>6</v>
      </c>
      <c r="D953" s="5" t="s">
        <v>1819</v>
      </c>
      <c r="E953" s="5" t="s">
        <v>209</v>
      </c>
      <c r="F953" s="5">
        <v>24</v>
      </c>
      <c r="G953" s="5" t="s">
        <v>619</v>
      </c>
      <c r="H953" s="5" t="s">
        <v>1707</v>
      </c>
      <c r="I953" s="5" t="s">
        <v>59</v>
      </c>
      <c r="J953" s="5" t="s">
        <v>72</v>
      </c>
      <c r="K953" s="5" t="s">
        <v>48</v>
      </c>
      <c r="L953" s="5" t="s">
        <v>49</v>
      </c>
      <c r="M953" s="5" t="s">
        <v>1839</v>
      </c>
      <c r="N953" s="6">
        <v>16500</v>
      </c>
      <c r="O953" s="6">
        <v>2938585.7204</v>
      </c>
    </row>
    <row r="954" spans="1:15" x14ac:dyDescent="0.3">
      <c r="A954" s="3" t="str">
        <f>List!$I$7</f>
        <v>2019-20</v>
      </c>
      <c r="B954" s="3" t="s">
        <v>60</v>
      </c>
      <c r="C954" s="3">
        <v>6</v>
      </c>
      <c r="D954" s="3" t="s">
        <v>1819</v>
      </c>
      <c r="E954" s="3" t="s">
        <v>112</v>
      </c>
      <c r="F954" s="3">
        <v>51</v>
      </c>
      <c r="G954" s="3" t="s">
        <v>81</v>
      </c>
      <c r="H954" s="3" t="s">
        <v>1441</v>
      </c>
      <c r="I954" s="3" t="s">
        <v>26</v>
      </c>
      <c r="J954" s="3" t="s">
        <v>72</v>
      </c>
      <c r="K954" s="3" t="s">
        <v>21</v>
      </c>
      <c r="L954" s="3" t="s">
        <v>22</v>
      </c>
      <c r="M954" s="3" t="s">
        <v>1840</v>
      </c>
      <c r="N954" s="4">
        <v>33000</v>
      </c>
      <c r="O954" s="4">
        <v>6548948.1367200017</v>
      </c>
    </row>
    <row r="955" spans="1:15" x14ac:dyDescent="0.3">
      <c r="A955" s="5" t="str">
        <f>List!$I$7</f>
        <v>2019-20</v>
      </c>
      <c r="B955" s="5" t="s">
        <v>83</v>
      </c>
      <c r="C955" s="5">
        <v>3</v>
      </c>
      <c r="D955" s="5" t="s">
        <v>1818</v>
      </c>
      <c r="E955" s="5" t="s">
        <v>142</v>
      </c>
      <c r="F955" s="5">
        <v>42</v>
      </c>
      <c r="G955" s="5" t="s">
        <v>30</v>
      </c>
      <c r="H955" s="5" t="s">
        <v>1343</v>
      </c>
      <c r="I955" s="5" t="s">
        <v>54</v>
      </c>
      <c r="J955" s="5" t="s">
        <v>1806</v>
      </c>
      <c r="K955" s="5" t="s">
        <v>21</v>
      </c>
      <c r="L955" s="5" t="s">
        <v>22</v>
      </c>
      <c r="M955" s="5" t="s">
        <v>1840</v>
      </c>
      <c r="N955" s="6">
        <v>18000</v>
      </c>
      <c r="O955" s="6">
        <v>194521.82639999999</v>
      </c>
    </row>
    <row r="956" spans="1:15" x14ac:dyDescent="0.3">
      <c r="A956" s="3" t="str">
        <f>List!$I$7</f>
        <v>2019-20</v>
      </c>
      <c r="B956" s="3" t="s">
        <v>60</v>
      </c>
      <c r="C956" s="3">
        <v>6</v>
      </c>
      <c r="D956" s="3" t="s">
        <v>1819</v>
      </c>
      <c r="E956" s="3" t="s">
        <v>131</v>
      </c>
      <c r="F956" s="3">
        <v>24</v>
      </c>
      <c r="G956" s="3" t="s">
        <v>796</v>
      </c>
      <c r="H956" s="3" t="s">
        <v>1273</v>
      </c>
      <c r="I956" s="3" t="s">
        <v>20</v>
      </c>
      <c r="J956" s="3" t="s">
        <v>44</v>
      </c>
      <c r="K956" s="3" t="s">
        <v>48</v>
      </c>
      <c r="L956" s="3" t="s">
        <v>49</v>
      </c>
      <c r="M956" s="3" t="s">
        <v>1841</v>
      </c>
      <c r="N956" s="4">
        <v>40500</v>
      </c>
      <c r="O956" s="4">
        <v>1635153.4575</v>
      </c>
    </row>
    <row r="957" spans="1:15" x14ac:dyDescent="0.3">
      <c r="A957" s="5" t="str">
        <f>List!$I$7</f>
        <v>2019-20</v>
      </c>
      <c r="B957" s="5" t="s">
        <v>101</v>
      </c>
      <c r="C957" s="5">
        <v>9</v>
      </c>
      <c r="D957" s="5" t="s">
        <v>1816</v>
      </c>
      <c r="E957" s="5" t="s">
        <v>180</v>
      </c>
      <c r="F957" s="5">
        <v>3</v>
      </c>
      <c r="G957" s="5" t="s">
        <v>117</v>
      </c>
      <c r="H957" s="5" t="s">
        <v>1134</v>
      </c>
      <c r="I957" s="5" t="s">
        <v>26</v>
      </c>
      <c r="J957" s="5" t="s">
        <v>1805</v>
      </c>
      <c r="K957" s="5" t="s">
        <v>34</v>
      </c>
      <c r="L957" s="5" t="s">
        <v>35</v>
      </c>
      <c r="M957" s="5" t="s">
        <v>1841</v>
      </c>
      <c r="N957" s="6">
        <v>76500</v>
      </c>
      <c r="O957" s="6">
        <v>367738.86600000004</v>
      </c>
    </row>
    <row r="958" spans="1:15" x14ac:dyDescent="0.3">
      <c r="A958" s="3" t="str">
        <f>List!$I$7</f>
        <v>2019-20</v>
      </c>
      <c r="B958" s="3" t="s">
        <v>125</v>
      </c>
      <c r="C958" s="3">
        <v>7</v>
      </c>
      <c r="D958" s="3" t="s">
        <v>1816</v>
      </c>
      <c r="E958" s="3" t="s">
        <v>109</v>
      </c>
      <c r="F958" s="3">
        <v>66</v>
      </c>
      <c r="G958" s="3" t="s">
        <v>120</v>
      </c>
      <c r="H958" s="3" t="s">
        <v>377</v>
      </c>
      <c r="I958" s="3" t="s">
        <v>54</v>
      </c>
      <c r="J958" s="3" t="s">
        <v>72</v>
      </c>
      <c r="K958" s="3" t="s">
        <v>21</v>
      </c>
      <c r="L958" s="3" t="s">
        <v>22</v>
      </c>
      <c r="M958" s="3" t="s">
        <v>1839</v>
      </c>
      <c r="N958" s="4">
        <v>27000</v>
      </c>
      <c r="O958" s="4">
        <v>193170.70079999999</v>
      </c>
    </row>
    <row r="959" spans="1:15" x14ac:dyDescent="0.3">
      <c r="A959" s="5" t="str">
        <f>List!$I$7</f>
        <v>2019-20</v>
      </c>
      <c r="B959" s="5" t="s">
        <v>83</v>
      </c>
      <c r="C959" s="5">
        <v>3</v>
      </c>
      <c r="D959" s="5" t="s">
        <v>1818</v>
      </c>
      <c r="E959" s="5" t="s">
        <v>73</v>
      </c>
      <c r="F959" s="5">
        <v>76</v>
      </c>
      <c r="G959" s="5" t="s">
        <v>258</v>
      </c>
      <c r="H959" s="5" t="s">
        <v>1112</v>
      </c>
      <c r="I959" s="5" t="s">
        <v>26</v>
      </c>
      <c r="J959" s="5" t="s">
        <v>1806</v>
      </c>
      <c r="K959" s="5" t="s">
        <v>48</v>
      </c>
      <c r="L959" s="5" t="s">
        <v>49</v>
      </c>
      <c r="M959" s="5" t="s">
        <v>1841</v>
      </c>
      <c r="N959" s="6">
        <v>34500</v>
      </c>
      <c r="O959" s="6">
        <v>355131.75959999999</v>
      </c>
    </row>
    <row r="960" spans="1:15" x14ac:dyDescent="0.3">
      <c r="A960" s="3" t="str">
        <f>List!$I$7</f>
        <v>2019-20</v>
      </c>
      <c r="B960" s="3" t="s">
        <v>92</v>
      </c>
      <c r="C960" s="3">
        <v>12</v>
      </c>
      <c r="D960" s="3" t="s">
        <v>1817</v>
      </c>
      <c r="E960" s="3" t="s">
        <v>109</v>
      </c>
      <c r="F960" s="3">
        <v>13</v>
      </c>
      <c r="G960" s="3" t="s">
        <v>1789</v>
      </c>
      <c r="H960" s="3" t="s">
        <v>1119</v>
      </c>
      <c r="I960" s="3" t="s">
        <v>54</v>
      </c>
      <c r="J960" s="3" t="s">
        <v>72</v>
      </c>
      <c r="K960" s="3" t="s">
        <v>27</v>
      </c>
      <c r="L960" s="3" t="s">
        <v>35</v>
      </c>
      <c r="M960" s="3" t="s">
        <v>1841</v>
      </c>
      <c r="N960" s="4">
        <v>48000</v>
      </c>
      <c r="O960" s="4">
        <v>5357006.3360000011</v>
      </c>
    </row>
    <row r="961" spans="1:15" x14ac:dyDescent="0.3">
      <c r="A961" s="5" t="str">
        <f>List!$I$7</f>
        <v>2019-20</v>
      </c>
      <c r="B961" s="5" t="s">
        <v>125</v>
      </c>
      <c r="C961" s="5">
        <v>7</v>
      </c>
      <c r="D961" s="5" t="s">
        <v>1816</v>
      </c>
      <c r="E961" s="5" t="s">
        <v>614</v>
      </c>
      <c r="F961" s="5">
        <v>11</v>
      </c>
      <c r="G961" s="5" t="s">
        <v>417</v>
      </c>
      <c r="H961" s="5" t="s">
        <v>1229</v>
      </c>
      <c r="I961" s="5" t="s">
        <v>59</v>
      </c>
      <c r="J961" s="5" t="s">
        <v>1805</v>
      </c>
      <c r="K961" s="5" t="s">
        <v>21</v>
      </c>
      <c r="L961" s="5" t="s">
        <v>22</v>
      </c>
      <c r="M961" s="5" t="s">
        <v>1840</v>
      </c>
      <c r="N961" s="6">
        <v>72000</v>
      </c>
      <c r="O961" s="6">
        <v>9921616.4255999997</v>
      </c>
    </row>
    <row r="962" spans="1:15" x14ac:dyDescent="0.3">
      <c r="A962" s="3" t="str">
        <f>List!$I$7</f>
        <v>2019-20</v>
      </c>
      <c r="B962" s="3" t="s">
        <v>116</v>
      </c>
      <c r="C962" s="3">
        <v>1</v>
      </c>
      <c r="D962" s="3" t="s">
        <v>1818</v>
      </c>
      <c r="E962" s="3" t="s">
        <v>295</v>
      </c>
      <c r="F962" s="3">
        <v>24</v>
      </c>
      <c r="G962" s="3" t="s">
        <v>123</v>
      </c>
      <c r="H962" s="3" t="s">
        <v>249</v>
      </c>
      <c r="I962" s="3" t="s">
        <v>40</v>
      </c>
      <c r="J962" s="3" t="s">
        <v>86</v>
      </c>
      <c r="K962" s="3" t="s">
        <v>48</v>
      </c>
      <c r="L962" s="3" t="s">
        <v>49</v>
      </c>
      <c r="M962" s="3" t="s">
        <v>1839</v>
      </c>
      <c r="N962" s="4">
        <v>40500</v>
      </c>
      <c r="O962" s="4">
        <v>565714.19519999996</v>
      </c>
    </row>
    <row r="963" spans="1:15" x14ac:dyDescent="0.3">
      <c r="A963" s="5" t="str">
        <f>List!$I$7</f>
        <v>2019-20</v>
      </c>
      <c r="B963" s="5" t="s">
        <v>92</v>
      </c>
      <c r="C963" s="5">
        <v>12</v>
      </c>
      <c r="D963" s="5" t="s">
        <v>1817</v>
      </c>
      <c r="E963" s="5" t="s">
        <v>112</v>
      </c>
      <c r="F963" s="5">
        <v>57</v>
      </c>
      <c r="G963" s="5" t="s">
        <v>331</v>
      </c>
      <c r="H963" s="5" t="s">
        <v>367</v>
      </c>
      <c r="I963" s="5" t="s">
        <v>20</v>
      </c>
      <c r="J963" s="5" t="s">
        <v>1805</v>
      </c>
      <c r="K963" s="5" t="s">
        <v>34</v>
      </c>
      <c r="L963" s="5" t="s">
        <v>35</v>
      </c>
      <c r="M963" s="5" t="s">
        <v>1839</v>
      </c>
      <c r="N963" s="6">
        <v>64500</v>
      </c>
      <c r="O963" s="6">
        <v>351748.07712000003</v>
      </c>
    </row>
    <row r="964" spans="1:15" x14ac:dyDescent="0.3">
      <c r="A964" s="3" t="str">
        <f>List!$I$7</f>
        <v>2019-20</v>
      </c>
      <c r="B964" s="3" t="s">
        <v>45</v>
      </c>
      <c r="C964" s="3">
        <v>2</v>
      </c>
      <c r="D964" s="3" t="s">
        <v>1818</v>
      </c>
      <c r="E964" s="3" t="s">
        <v>160</v>
      </c>
      <c r="F964" s="3">
        <v>70</v>
      </c>
      <c r="G964" s="3" t="s">
        <v>1777</v>
      </c>
      <c r="H964" s="3" t="s">
        <v>69</v>
      </c>
      <c r="I964" s="3" t="s">
        <v>59</v>
      </c>
      <c r="J964" s="3" t="s">
        <v>33</v>
      </c>
      <c r="K964" s="3" t="s">
        <v>21</v>
      </c>
      <c r="L964" s="3" t="s">
        <v>22</v>
      </c>
      <c r="M964" s="3" t="s">
        <v>1839</v>
      </c>
      <c r="N964" s="4">
        <v>78000</v>
      </c>
      <c r="O964" s="4">
        <v>615948.47600000002</v>
      </c>
    </row>
    <row r="965" spans="1:15" x14ac:dyDescent="0.3">
      <c r="A965" s="5" t="str">
        <f>List!$I$7</f>
        <v>2019-20</v>
      </c>
      <c r="B965" s="5" t="s">
        <v>116</v>
      </c>
      <c r="C965" s="5">
        <v>1</v>
      </c>
      <c r="D965" s="5" t="s">
        <v>1818</v>
      </c>
      <c r="E965" s="5" t="s">
        <v>46</v>
      </c>
      <c r="F965" s="5">
        <v>81</v>
      </c>
      <c r="G965" s="5" t="s">
        <v>137</v>
      </c>
      <c r="H965" s="5" t="s">
        <v>1666</v>
      </c>
      <c r="I965" s="5" t="s">
        <v>32</v>
      </c>
      <c r="J965" s="5" t="s">
        <v>72</v>
      </c>
      <c r="K965" s="5" t="s">
        <v>48</v>
      </c>
      <c r="L965" s="5" t="s">
        <v>49</v>
      </c>
      <c r="M965" s="5" t="s">
        <v>1840</v>
      </c>
      <c r="N965" s="6">
        <v>45000</v>
      </c>
      <c r="O965" s="6">
        <v>405579.23999999993</v>
      </c>
    </row>
    <row r="966" spans="1:15" x14ac:dyDescent="0.3">
      <c r="A966" s="3" t="str">
        <f>List!$I$7</f>
        <v>2019-20</v>
      </c>
      <c r="B966" s="3" t="s">
        <v>45</v>
      </c>
      <c r="C966" s="3">
        <v>2</v>
      </c>
      <c r="D966" s="3" t="s">
        <v>1818</v>
      </c>
      <c r="E966" s="3" t="s">
        <v>64</v>
      </c>
      <c r="F966" s="3">
        <v>63</v>
      </c>
      <c r="G966" s="3" t="s">
        <v>441</v>
      </c>
      <c r="H966" s="3" t="s">
        <v>1038</v>
      </c>
      <c r="I966" s="3" t="s">
        <v>54</v>
      </c>
      <c r="J966" s="3" t="s">
        <v>72</v>
      </c>
      <c r="K966" s="3" t="s">
        <v>21</v>
      </c>
      <c r="L966" s="3" t="s">
        <v>22</v>
      </c>
      <c r="M966" s="3" t="s">
        <v>1840</v>
      </c>
      <c r="N966" s="4">
        <v>34500</v>
      </c>
      <c r="O966" s="4">
        <v>8525189.1999999993</v>
      </c>
    </row>
    <row r="967" spans="1:15" x14ac:dyDescent="0.3">
      <c r="A967" s="5" t="str">
        <f>List!$I$7</f>
        <v>2019-20</v>
      </c>
      <c r="B967" s="5" t="s">
        <v>45</v>
      </c>
      <c r="C967" s="5">
        <v>2</v>
      </c>
      <c r="D967" s="5" t="s">
        <v>1818</v>
      </c>
      <c r="E967" s="5" t="s">
        <v>214</v>
      </c>
      <c r="F967" s="5">
        <v>73</v>
      </c>
      <c r="G967" s="5" t="s">
        <v>1253</v>
      </c>
      <c r="H967" s="5" t="s">
        <v>973</v>
      </c>
      <c r="I967" s="5" t="s">
        <v>20</v>
      </c>
      <c r="J967" s="5" t="s">
        <v>1805</v>
      </c>
      <c r="K967" s="5" t="s">
        <v>48</v>
      </c>
      <c r="L967" s="5" t="s">
        <v>49</v>
      </c>
      <c r="M967" s="5" t="s">
        <v>1840</v>
      </c>
      <c r="N967" s="6">
        <v>73500</v>
      </c>
      <c r="O967" s="6">
        <v>583773.22080000013</v>
      </c>
    </row>
    <row r="968" spans="1:15" x14ac:dyDescent="0.3">
      <c r="A968" s="3" t="str">
        <f>List!$I$7</f>
        <v>2019-20</v>
      </c>
      <c r="B968" s="3" t="s">
        <v>83</v>
      </c>
      <c r="C968" s="3">
        <v>3</v>
      </c>
      <c r="D968" s="3" t="s">
        <v>1818</v>
      </c>
      <c r="E968" s="3" t="s">
        <v>46</v>
      </c>
      <c r="F968" s="3">
        <v>83</v>
      </c>
      <c r="G968" s="3" t="s">
        <v>1567</v>
      </c>
      <c r="H968" s="3" t="s">
        <v>135</v>
      </c>
      <c r="I968" s="3" t="s">
        <v>32</v>
      </c>
      <c r="J968" s="3" t="s">
        <v>1805</v>
      </c>
      <c r="K968" s="3" t="s">
        <v>27</v>
      </c>
      <c r="L968" s="3" t="s">
        <v>28</v>
      </c>
      <c r="M968" s="3" t="s">
        <v>1840</v>
      </c>
      <c r="N968" s="4">
        <v>25500</v>
      </c>
      <c r="O968" s="4">
        <v>201055.21919999999</v>
      </c>
    </row>
    <row r="969" spans="1:15" x14ac:dyDescent="0.3">
      <c r="A969" s="5" t="str">
        <f>List!$I$7</f>
        <v>2019-20</v>
      </c>
      <c r="B969" s="5" t="s">
        <v>36</v>
      </c>
      <c r="C969" s="5">
        <v>8</v>
      </c>
      <c r="D969" s="5" t="s">
        <v>1816</v>
      </c>
      <c r="E969" s="5" t="s">
        <v>540</v>
      </c>
      <c r="F969" s="5">
        <v>48</v>
      </c>
      <c r="G969" s="5" t="s">
        <v>1790</v>
      </c>
      <c r="H969" s="5" t="s">
        <v>293</v>
      </c>
      <c r="I969" s="5" t="s">
        <v>63</v>
      </c>
      <c r="J969" s="5" t="s">
        <v>1806</v>
      </c>
      <c r="K969" s="5" t="s">
        <v>21</v>
      </c>
      <c r="L969" s="5" t="s">
        <v>22</v>
      </c>
      <c r="M969" s="5" t="s">
        <v>1841</v>
      </c>
      <c r="N969" s="6">
        <v>90000</v>
      </c>
      <c r="O969" s="6">
        <v>13097141.639999997</v>
      </c>
    </row>
    <row r="970" spans="1:15" x14ac:dyDescent="0.3">
      <c r="A970" s="3" t="str">
        <f>List!$I$7</f>
        <v>2019-20</v>
      </c>
      <c r="B970" s="3" t="s">
        <v>141</v>
      </c>
      <c r="C970" s="3">
        <v>5</v>
      </c>
      <c r="D970" s="3" t="s">
        <v>1819</v>
      </c>
      <c r="E970" s="3" t="s">
        <v>154</v>
      </c>
      <c r="F970" s="3">
        <v>50</v>
      </c>
      <c r="G970" s="3" t="s">
        <v>1034</v>
      </c>
      <c r="H970" s="3" t="s">
        <v>1019</v>
      </c>
      <c r="I970" s="3" t="s">
        <v>32</v>
      </c>
      <c r="J970" s="3" t="s">
        <v>1806</v>
      </c>
      <c r="K970" s="3" t="s">
        <v>21</v>
      </c>
      <c r="L970" s="3" t="s">
        <v>22</v>
      </c>
      <c r="M970" s="3" t="s">
        <v>1839</v>
      </c>
      <c r="N970" s="4">
        <v>55500</v>
      </c>
      <c r="O970" s="4">
        <v>154564.46082000001</v>
      </c>
    </row>
    <row r="971" spans="1:15" x14ac:dyDescent="0.3">
      <c r="A971" s="5" t="str">
        <f>List!$I$7</f>
        <v>2019-20</v>
      </c>
      <c r="B971" s="5" t="s">
        <v>141</v>
      </c>
      <c r="C971" s="5">
        <v>5</v>
      </c>
      <c r="D971" s="5" t="s">
        <v>1819</v>
      </c>
      <c r="E971" s="5" t="s">
        <v>133</v>
      </c>
      <c r="F971" s="5">
        <v>65</v>
      </c>
      <c r="G971" s="5" t="s">
        <v>554</v>
      </c>
      <c r="H971" s="5" t="s">
        <v>783</v>
      </c>
      <c r="I971" s="5" t="s">
        <v>54</v>
      </c>
      <c r="J971" s="5" t="s">
        <v>33</v>
      </c>
      <c r="K971" s="5" t="s">
        <v>21</v>
      </c>
      <c r="L971" s="5" t="s">
        <v>22</v>
      </c>
      <c r="M971" s="5" t="s">
        <v>1841</v>
      </c>
      <c r="N971" s="6">
        <v>48000</v>
      </c>
      <c r="O971" s="6">
        <v>21603580.416000001</v>
      </c>
    </row>
    <row r="972" spans="1:15" x14ac:dyDescent="0.3">
      <c r="A972" s="3" t="str">
        <f>List!$I$7</f>
        <v>2019-20</v>
      </c>
      <c r="B972" s="3" t="s">
        <v>36</v>
      </c>
      <c r="C972" s="3">
        <v>8</v>
      </c>
      <c r="D972" s="3" t="s">
        <v>1816</v>
      </c>
      <c r="E972" s="3" t="s">
        <v>264</v>
      </c>
      <c r="F972" s="3">
        <v>57</v>
      </c>
      <c r="G972" s="3" t="s">
        <v>148</v>
      </c>
      <c r="H972" s="3" t="s">
        <v>620</v>
      </c>
      <c r="I972" s="3" t="s">
        <v>40</v>
      </c>
      <c r="J972" s="3" t="s">
        <v>44</v>
      </c>
      <c r="K972" s="3" t="s">
        <v>34</v>
      </c>
      <c r="L972" s="3" t="s">
        <v>35</v>
      </c>
      <c r="M972" s="3" t="s">
        <v>1840</v>
      </c>
      <c r="N972" s="4">
        <v>45000</v>
      </c>
      <c r="O972" s="4">
        <v>1046313.1140000001</v>
      </c>
    </row>
    <row r="973" spans="1:15" x14ac:dyDescent="0.3">
      <c r="A973" s="5" t="str">
        <f>List!$I$7</f>
        <v>2019-20</v>
      </c>
      <c r="B973" s="5" t="s">
        <v>16</v>
      </c>
      <c r="C973" s="5">
        <v>10</v>
      </c>
      <c r="D973" s="5" t="s">
        <v>1817</v>
      </c>
      <c r="E973" s="5" t="s">
        <v>93</v>
      </c>
      <c r="F973" s="5">
        <v>8</v>
      </c>
      <c r="G973" s="5" t="s">
        <v>150</v>
      </c>
      <c r="H973" s="5" t="s">
        <v>1443</v>
      </c>
      <c r="I973" s="5" t="s">
        <v>63</v>
      </c>
      <c r="J973" s="5" t="s">
        <v>1806</v>
      </c>
      <c r="K973" s="5" t="s">
        <v>34</v>
      </c>
      <c r="L973" s="5" t="s">
        <v>35</v>
      </c>
      <c r="M973" s="5" t="s">
        <v>1840</v>
      </c>
      <c r="N973" s="6">
        <v>39000</v>
      </c>
      <c r="O973" s="6">
        <v>2355063.4535999997</v>
      </c>
    </row>
    <row r="974" spans="1:15" x14ac:dyDescent="0.3">
      <c r="A974" s="3" t="str">
        <f>List!$I$7</f>
        <v>2019-20</v>
      </c>
      <c r="B974" s="3" t="s">
        <v>92</v>
      </c>
      <c r="C974" s="3">
        <v>12</v>
      </c>
      <c r="D974" s="3" t="s">
        <v>1817</v>
      </c>
      <c r="E974" s="3" t="s">
        <v>374</v>
      </c>
      <c r="F974" s="3">
        <v>66</v>
      </c>
      <c r="G974" s="3" t="s">
        <v>275</v>
      </c>
      <c r="H974" s="3" t="s">
        <v>151</v>
      </c>
      <c r="I974" s="3" t="s">
        <v>40</v>
      </c>
      <c r="J974" s="3" t="s">
        <v>86</v>
      </c>
      <c r="K974" s="3" t="s">
        <v>21</v>
      </c>
      <c r="L974" s="3" t="s">
        <v>22</v>
      </c>
      <c r="M974" s="3" t="s">
        <v>1841</v>
      </c>
      <c r="N974" s="4">
        <v>72000</v>
      </c>
      <c r="O974" s="4">
        <v>369792.93119999993</v>
      </c>
    </row>
    <row r="975" spans="1:15" x14ac:dyDescent="0.3">
      <c r="A975" s="5" t="str">
        <f>List!$I$7</f>
        <v>2019-20</v>
      </c>
      <c r="B975" s="5" t="s">
        <v>92</v>
      </c>
      <c r="C975" s="5">
        <v>12</v>
      </c>
      <c r="D975" s="5" t="s">
        <v>1817</v>
      </c>
      <c r="E975" s="5" t="s">
        <v>425</v>
      </c>
      <c r="F975" s="5">
        <v>62</v>
      </c>
      <c r="G975" s="5" t="s">
        <v>1620</v>
      </c>
      <c r="H975" s="5" t="s">
        <v>620</v>
      </c>
      <c r="I975" s="5" t="s">
        <v>40</v>
      </c>
      <c r="J975" s="5" t="s">
        <v>44</v>
      </c>
      <c r="K975" s="5" t="s">
        <v>34</v>
      </c>
      <c r="L975" s="5" t="s">
        <v>35</v>
      </c>
      <c r="M975" s="5" t="s">
        <v>1841</v>
      </c>
      <c r="N975" s="6">
        <v>58500</v>
      </c>
      <c r="O975" s="6">
        <v>16127799.779520001</v>
      </c>
    </row>
    <row r="976" spans="1:15" x14ac:dyDescent="0.3">
      <c r="A976" s="3" t="str">
        <f>List!$I$7</f>
        <v>2019-20</v>
      </c>
      <c r="B976" s="3" t="s">
        <v>76</v>
      </c>
      <c r="C976" s="3">
        <v>4</v>
      </c>
      <c r="D976" s="3" t="s">
        <v>1819</v>
      </c>
      <c r="E976" s="3" t="s">
        <v>295</v>
      </c>
      <c r="F976" s="3">
        <v>24</v>
      </c>
      <c r="G976" s="3" t="s">
        <v>1665</v>
      </c>
      <c r="H976" s="3" t="s">
        <v>1074</v>
      </c>
      <c r="I976" s="3" t="s">
        <v>59</v>
      </c>
      <c r="J976" s="3" t="s">
        <v>33</v>
      </c>
      <c r="K976" s="3" t="s">
        <v>48</v>
      </c>
      <c r="L976" s="3" t="s">
        <v>49</v>
      </c>
      <c r="M976" s="3" t="s">
        <v>1841</v>
      </c>
      <c r="N976" s="4">
        <v>30000</v>
      </c>
      <c r="O976" s="4">
        <v>740043.21600000001</v>
      </c>
    </row>
    <row r="977" spans="1:15" x14ac:dyDescent="0.3">
      <c r="A977" s="5" t="str">
        <f>List!$I$7</f>
        <v>2019-20</v>
      </c>
      <c r="B977" s="5" t="s">
        <v>125</v>
      </c>
      <c r="C977" s="5">
        <v>7</v>
      </c>
      <c r="D977" s="5" t="s">
        <v>1816</v>
      </c>
      <c r="E977" s="5" t="s">
        <v>89</v>
      </c>
      <c r="F977" s="5">
        <v>2</v>
      </c>
      <c r="G977" s="5" t="s">
        <v>158</v>
      </c>
      <c r="H977" s="5" t="s">
        <v>237</v>
      </c>
      <c r="I977" s="5" t="s">
        <v>54</v>
      </c>
      <c r="J977" s="5" t="s">
        <v>1805</v>
      </c>
      <c r="K977" s="5" t="s">
        <v>34</v>
      </c>
      <c r="L977" s="5" t="s">
        <v>35</v>
      </c>
      <c r="M977" s="5" t="s">
        <v>1840</v>
      </c>
      <c r="N977" s="6">
        <v>37500</v>
      </c>
      <c r="O977" s="6">
        <v>4550516.3384999987</v>
      </c>
    </row>
    <row r="978" spans="1:15" x14ac:dyDescent="0.3">
      <c r="A978" s="3" t="str">
        <f>List!$I$7</f>
        <v>2019-20</v>
      </c>
      <c r="B978" s="3" t="s">
        <v>83</v>
      </c>
      <c r="C978" s="3">
        <v>3</v>
      </c>
      <c r="D978" s="3" t="s">
        <v>1818</v>
      </c>
      <c r="E978" s="3" t="s">
        <v>29</v>
      </c>
      <c r="F978" s="3">
        <v>50</v>
      </c>
      <c r="G978" s="3" t="s">
        <v>161</v>
      </c>
      <c r="H978" s="3" t="s">
        <v>1393</v>
      </c>
      <c r="I978" s="3" t="s">
        <v>59</v>
      </c>
      <c r="J978" s="3" t="s">
        <v>33</v>
      </c>
      <c r="K978" s="3" t="s">
        <v>21</v>
      </c>
      <c r="L978" s="3" t="s">
        <v>22</v>
      </c>
      <c r="M978" s="3" t="s">
        <v>1841</v>
      </c>
      <c r="N978" s="4">
        <v>25500</v>
      </c>
      <c r="O978" s="4">
        <v>4508808.3876</v>
      </c>
    </row>
    <row r="979" spans="1:15" x14ac:dyDescent="0.3">
      <c r="A979" s="5" t="str">
        <f>List!$I$7</f>
        <v>2019-20</v>
      </c>
      <c r="B979" s="5" t="s">
        <v>92</v>
      </c>
      <c r="C979" s="5">
        <v>12</v>
      </c>
      <c r="D979" s="5" t="s">
        <v>1817</v>
      </c>
      <c r="E979" s="5" t="s">
        <v>195</v>
      </c>
      <c r="F979" s="5">
        <v>30</v>
      </c>
      <c r="G979" s="5" t="s">
        <v>164</v>
      </c>
      <c r="H979" s="5" t="s">
        <v>1751</v>
      </c>
      <c r="I979" s="5" t="s">
        <v>32</v>
      </c>
      <c r="J979" s="5" t="s">
        <v>1806</v>
      </c>
      <c r="K979" s="5" t="s">
        <v>27</v>
      </c>
      <c r="L979" s="5" t="s">
        <v>28</v>
      </c>
      <c r="M979" s="5" t="s">
        <v>1840</v>
      </c>
      <c r="N979" s="6">
        <v>39000</v>
      </c>
      <c r="O979" s="6">
        <v>2105379.7908000001</v>
      </c>
    </row>
    <row r="980" spans="1:15" x14ac:dyDescent="0.3">
      <c r="A980" s="3" t="str">
        <f>List!$I$7</f>
        <v>2019-20</v>
      </c>
      <c r="B980" s="3" t="s">
        <v>83</v>
      </c>
      <c r="C980" s="3">
        <v>3</v>
      </c>
      <c r="D980" s="3" t="s">
        <v>1818</v>
      </c>
      <c r="E980" s="3" t="s">
        <v>70</v>
      </c>
      <c r="F980" s="3">
        <v>38</v>
      </c>
      <c r="G980" s="3" t="s">
        <v>166</v>
      </c>
      <c r="H980" s="3" t="s">
        <v>193</v>
      </c>
      <c r="I980" s="3" t="s">
        <v>80</v>
      </c>
      <c r="J980" s="3" t="s">
        <v>1806</v>
      </c>
      <c r="K980" s="3" t="s">
        <v>34</v>
      </c>
      <c r="L980" s="3" t="s">
        <v>35</v>
      </c>
      <c r="M980" s="3" t="s">
        <v>1839</v>
      </c>
      <c r="N980" s="4">
        <v>64500</v>
      </c>
      <c r="O980" s="4">
        <v>8808108.8079599999</v>
      </c>
    </row>
    <row r="981" spans="1:15" x14ac:dyDescent="0.3">
      <c r="A981" s="5" t="str">
        <f>List!$I$7</f>
        <v>2019-20</v>
      </c>
      <c r="B981" s="5" t="s">
        <v>16</v>
      </c>
      <c r="C981" s="5">
        <v>10</v>
      </c>
      <c r="D981" s="5" t="s">
        <v>1817</v>
      </c>
      <c r="E981" s="5" t="s">
        <v>23</v>
      </c>
      <c r="F981" s="5">
        <v>25</v>
      </c>
      <c r="G981" s="5" t="s">
        <v>168</v>
      </c>
      <c r="H981" s="5" t="s">
        <v>851</v>
      </c>
      <c r="I981" s="5" t="s">
        <v>32</v>
      </c>
      <c r="J981" s="5" t="s">
        <v>86</v>
      </c>
      <c r="K981" s="5" t="s">
        <v>27</v>
      </c>
      <c r="L981" s="5" t="s">
        <v>28</v>
      </c>
      <c r="M981" s="5" t="s">
        <v>1840</v>
      </c>
      <c r="N981" s="6">
        <v>73500</v>
      </c>
      <c r="O981" s="6">
        <v>334852.88759999996</v>
      </c>
    </row>
    <row r="982" spans="1:15" x14ac:dyDescent="0.3">
      <c r="A982" s="3" t="str">
        <f>List!$I$7</f>
        <v>2019-20</v>
      </c>
      <c r="B982" s="3" t="s">
        <v>60</v>
      </c>
      <c r="C982" s="3">
        <v>6</v>
      </c>
      <c r="D982" s="3" t="s">
        <v>1819</v>
      </c>
      <c r="E982" s="3" t="s">
        <v>342</v>
      </c>
      <c r="F982" s="3">
        <v>23</v>
      </c>
      <c r="G982" s="3" t="s">
        <v>1386</v>
      </c>
      <c r="H982" s="3" t="s">
        <v>225</v>
      </c>
      <c r="I982" s="3" t="s">
        <v>80</v>
      </c>
      <c r="J982" s="3" t="s">
        <v>72</v>
      </c>
      <c r="K982" s="3" t="s">
        <v>48</v>
      </c>
      <c r="L982" s="3" t="s">
        <v>49</v>
      </c>
      <c r="M982" s="3" t="s">
        <v>1841</v>
      </c>
      <c r="N982" s="4">
        <v>49500</v>
      </c>
      <c r="O982" s="4">
        <v>10693341.755999999</v>
      </c>
    </row>
    <row r="983" spans="1:15" x14ac:dyDescent="0.3">
      <c r="A983" s="5" t="str">
        <f>List!$I$7</f>
        <v>2019-20</v>
      </c>
      <c r="B983" s="5" t="s">
        <v>116</v>
      </c>
      <c r="C983" s="5">
        <v>1</v>
      </c>
      <c r="D983" s="5" t="s">
        <v>1818</v>
      </c>
      <c r="E983" s="5" t="s">
        <v>335</v>
      </c>
      <c r="F983" s="5">
        <v>12</v>
      </c>
      <c r="G983" s="5" t="s">
        <v>171</v>
      </c>
      <c r="H983" s="5" t="s">
        <v>399</v>
      </c>
      <c r="I983" s="5" t="s">
        <v>59</v>
      </c>
      <c r="J983" s="5" t="s">
        <v>1805</v>
      </c>
      <c r="K983" s="5" t="s">
        <v>48</v>
      </c>
      <c r="L983" s="5" t="s">
        <v>55</v>
      </c>
      <c r="M983" s="5" t="s">
        <v>1839</v>
      </c>
      <c r="N983" s="6">
        <v>45000</v>
      </c>
      <c r="O983" s="6">
        <v>833349.79200000002</v>
      </c>
    </row>
    <row r="984" spans="1:15" x14ac:dyDescent="0.3">
      <c r="A984" s="3" t="str">
        <f>List!$I$7</f>
        <v>2019-20</v>
      </c>
      <c r="B984" s="3" t="s">
        <v>141</v>
      </c>
      <c r="C984" s="3">
        <v>5</v>
      </c>
      <c r="D984" s="3" t="s">
        <v>1819</v>
      </c>
      <c r="E984" s="3" t="s">
        <v>145</v>
      </c>
      <c r="F984" s="3">
        <v>24</v>
      </c>
      <c r="G984" s="3" t="s">
        <v>1384</v>
      </c>
      <c r="H984" s="3" t="s">
        <v>1100</v>
      </c>
      <c r="I984" s="3" t="s">
        <v>59</v>
      </c>
      <c r="J984" s="3" t="s">
        <v>33</v>
      </c>
      <c r="K984" s="3" t="s">
        <v>48</v>
      </c>
      <c r="L984" s="3" t="s">
        <v>49</v>
      </c>
      <c r="M984" s="3" t="s">
        <v>1839</v>
      </c>
      <c r="N984" s="4">
        <v>40500</v>
      </c>
      <c r="O984" s="4">
        <v>5961188.6928000003</v>
      </c>
    </row>
    <row r="985" spans="1:15" x14ac:dyDescent="0.3">
      <c r="A985" s="5" t="str">
        <f>List!$I$7</f>
        <v>2019-20</v>
      </c>
      <c r="B985" s="5" t="s">
        <v>125</v>
      </c>
      <c r="C985" s="5">
        <v>7</v>
      </c>
      <c r="D985" s="5" t="s">
        <v>1816</v>
      </c>
      <c r="E985" s="5" t="s">
        <v>402</v>
      </c>
      <c r="F985" s="5">
        <v>47</v>
      </c>
      <c r="G985" s="5" t="s">
        <v>529</v>
      </c>
      <c r="H985" s="5" t="s">
        <v>367</v>
      </c>
      <c r="I985" s="5" t="s">
        <v>20</v>
      </c>
      <c r="J985" s="5" t="s">
        <v>1805</v>
      </c>
      <c r="K985" s="5" t="s">
        <v>34</v>
      </c>
      <c r="L985" s="5" t="s">
        <v>35</v>
      </c>
      <c r="M985" s="5" t="s">
        <v>1839</v>
      </c>
      <c r="N985" s="6">
        <v>73500</v>
      </c>
      <c r="O985" s="6">
        <v>195590.59519999998</v>
      </c>
    </row>
    <row r="986" spans="1:15" x14ac:dyDescent="0.3">
      <c r="A986" s="3" t="str">
        <f>List!$I$7</f>
        <v>2019-20</v>
      </c>
      <c r="B986" s="3" t="s">
        <v>92</v>
      </c>
      <c r="C986" s="3">
        <v>12</v>
      </c>
      <c r="D986" s="3" t="s">
        <v>1817</v>
      </c>
      <c r="E986" s="3" t="s">
        <v>425</v>
      </c>
      <c r="F986" s="3">
        <v>36</v>
      </c>
      <c r="G986" s="3" t="s">
        <v>189</v>
      </c>
      <c r="H986" s="3" t="s">
        <v>204</v>
      </c>
      <c r="I986" s="3" t="s">
        <v>32</v>
      </c>
      <c r="J986" s="3" t="s">
        <v>86</v>
      </c>
      <c r="K986" s="3" t="s">
        <v>48</v>
      </c>
      <c r="L986" s="3" t="s">
        <v>55</v>
      </c>
      <c r="M986" s="3" t="s">
        <v>1839</v>
      </c>
      <c r="N986" s="4">
        <v>79500</v>
      </c>
      <c r="O986" s="4">
        <v>2656157.7944</v>
      </c>
    </row>
    <row r="987" spans="1:15" x14ac:dyDescent="0.3">
      <c r="A987" s="5" t="str">
        <f>List!$I$7</f>
        <v>2019-20</v>
      </c>
      <c r="B987" s="5" t="s">
        <v>45</v>
      </c>
      <c r="C987" s="5">
        <v>2</v>
      </c>
      <c r="D987" s="5" t="s">
        <v>1818</v>
      </c>
      <c r="E987" s="5" t="s">
        <v>332</v>
      </c>
      <c r="F987" s="5">
        <v>81</v>
      </c>
      <c r="G987" s="5" t="s">
        <v>248</v>
      </c>
      <c r="H987" s="5" t="s">
        <v>1285</v>
      </c>
      <c r="I987" s="5" t="s">
        <v>80</v>
      </c>
      <c r="J987" s="5" t="s">
        <v>33</v>
      </c>
      <c r="K987" s="5" t="s">
        <v>48</v>
      </c>
      <c r="L987" s="5" t="s">
        <v>49</v>
      </c>
      <c r="M987" s="5" t="s">
        <v>1840</v>
      </c>
      <c r="N987" s="6">
        <v>61500</v>
      </c>
      <c r="O987" s="6">
        <v>146974.76639999999</v>
      </c>
    </row>
    <row r="988" spans="1:15" x14ac:dyDescent="0.3">
      <c r="A988" s="3" t="str">
        <f>List!$I$7</f>
        <v>2019-20</v>
      </c>
      <c r="B988" s="3" t="s">
        <v>116</v>
      </c>
      <c r="C988" s="3">
        <v>1</v>
      </c>
      <c r="D988" s="3" t="s">
        <v>1818</v>
      </c>
      <c r="E988" s="3" t="s">
        <v>260</v>
      </c>
      <c r="F988" s="3">
        <v>66</v>
      </c>
      <c r="G988" s="3" t="s">
        <v>192</v>
      </c>
      <c r="H988" s="3" t="s">
        <v>352</v>
      </c>
      <c r="I988" s="3" t="s">
        <v>26</v>
      </c>
      <c r="J988" s="3" t="s">
        <v>33</v>
      </c>
      <c r="K988" s="3" t="s">
        <v>21</v>
      </c>
      <c r="L988" s="3" t="s">
        <v>22</v>
      </c>
      <c r="M988" s="3" t="s">
        <v>1841</v>
      </c>
      <c r="N988" s="4">
        <v>24000</v>
      </c>
      <c r="O988" s="4">
        <v>9268752.7180799991</v>
      </c>
    </row>
    <row r="989" spans="1:15" x14ac:dyDescent="0.3">
      <c r="A989" s="5" t="str">
        <f>List!$I$7</f>
        <v>2019-20</v>
      </c>
      <c r="B989" s="5" t="s">
        <v>45</v>
      </c>
      <c r="C989" s="5">
        <v>2</v>
      </c>
      <c r="D989" s="5" t="s">
        <v>1818</v>
      </c>
      <c r="E989" s="5" t="s">
        <v>17</v>
      </c>
      <c r="F989" s="5">
        <v>2</v>
      </c>
      <c r="G989" s="5" t="s">
        <v>134</v>
      </c>
      <c r="H989" s="5" t="s">
        <v>921</v>
      </c>
      <c r="I989" s="5" t="s">
        <v>26</v>
      </c>
      <c r="J989" s="5" t="s">
        <v>86</v>
      </c>
      <c r="K989" s="5" t="s">
        <v>34</v>
      </c>
      <c r="L989" s="5" t="s">
        <v>35</v>
      </c>
      <c r="M989" s="5" t="s">
        <v>1841</v>
      </c>
      <c r="N989" s="6">
        <v>24000</v>
      </c>
      <c r="O989" s="6">
        <v>372131.23200000002</v>
      </c>
    </row>
    <row r="990" spans="1:15" x14ac:dyDescent="0.3">
      <c r="A990" s="3" t="str">
        <f>List!$I$7</f>
        <v>2019-20</v>
      </c>
      <c r="B990" s="3" t="s">
        <v>16</v>
      </c>
      <c r="C990" s="3">
        <v>10</v>
      </c>
      <c r="D990" s="3" t="s">
        <v>1817</v>
      </c>
      <c r="E990" s="3" t="s">
        <v>374</v>
      </c>
      <c r="F990" s="3">
        <v>67</v>
      </c>
      <c r="G990" s="3" t="s">
        <v>196</v>
      </c>
      <c r="H990" s="3" t="s">
        <v>1119</v>
      </c>
      <c r="I990" s="3" t="s">
        <v>54</v>
      </c>
      <c r="J990" s="3" t="s">
        <v>72</v>
      </c>
      <c r="K990" s="3" t="s">
        <v>27</v>
      </c>
      <c r="L990" s="3" t="s">
        <v>35</v>
      </c>
      <c r="M990" s="3" t="s">
        <v>1841</v>
      </c>
      <c r="N990" s="4">
        <v>28500</v>
      </c>
      <c r="O990" s="4">
        <v>226361.04480000003</v>
      </c>
    </row>
    <row r="991" spans="1:15" x14ac:dyDescent="0.3">
      <c r="A991" s="5" t="str">
        <f>List!$I$7</f>
        <v>2019-20</v>
      </c>
      <c r="B991" s="5" t="s">
        <v>60</v>
      </c>
      <c r="C991" s="5">
        <v>6</v>
      </c>
      <c r="D991" s="5" t="s">
        <v>1819</v>
      </c>
      <c r="E991" s="5" t="s">
        <v>342</v>
      </c>
      <c r="F991" s="5">
        <v>27</v>
      </c>
      <c r="G991" s="5" t="s">
        <v>1571</v>
      </c>
      <c r="H991" s="5" t="s">
        <v>629</v>
      </c>
      <c r="I991" s="5" t="s">
        <v>32</v>
      </c>
      <c r="J991" s="5" t="s">
        <v>86</v>
      </c>
      <c r="K991" s="5" t="s">
        <v>48</v>
      </c>
      <c r="L991" s="5" t="s">
        <v>55</v>
      </c>
      <c r="M991" s="5" t="s">
        <v>1839</v>
      </c>
      <c r="N991" s="6">
        <v>19500</v>
      </c>
      <c r="O991" s="6">
        <v>382177.3098000001</v>
      </c>
    </row>
    <row r="992" spans="1:15" x14ac:dyDescent="0.3">
      <c r="A992" s="3" t="str">
        <f>List!$I$7</f>
        <v>2019-20</v>
      </c>
      <c r="B992" s="3" t="s">
        <v>125</v>
      </c>
      <c r="C992" s="3">
        <v>7</v>
      </c>
      <c r="D992" s="3" t="s">
        <v>1816</v>
      </c>
      <c r="E992" s="3" t="s">
        <v>402</v>
      </c>
      <c r="F992" s="3">
        <v>76</v>
      </c>
      <c r="G992" s="3" t="s">
        <v>200</v>
      </c>
      <c r="H992" s="3" t="s">
        <v>356</v>
      </c>
      <c r="I992" s="3" t="s">
        <v>54</v>
      </c>
      <c r="J992" s="3" t="s">
        <v>72</v>
      </c>
      <c r="K992" s="3" t="s">
        <v>48</v>
      </c>
      <c r="L992" s="3" t="s">
        <v>49</v>
      </c>
      <c r="M992" s="3" t="s">
        <v>1841</v>
      </c>
      <c r="N992" s="4">
        <v>33000</v>
      </c>
      <c r="O992" s="4">
        <v>989644.4800000001</v>
      </c>
    </row>
    <row r="993" spans="1:15" x14ac:dyDescent="0.3">
      <c r="A993" s="5" t="str">
        <f>List!$I$7</f>
        <v>2019-20</v>
      </c>
      <c r="B993" s="5" t="s">
        <v>116</v>
      </c>
      <c r="C993" s="5">
        <v>1</v>
      </c>
      <c r="D993" s="5" t="s">
        <v>1818</v>
      </c>
      <c r="E993" s="5" t="s">
        <v>463</v>
      </c>
      <c r="F993" s="5">
        <v>44</v>
      </c>
      <c r="G993" s="5" t="s">
        <v>203</v>
      </c>
      <c r="H993" s="5" t="s">
        <v>1717</v>
      </c>
      <c r="I993" s="5" t="s">
        <v>20</v>
      </c>
      <c r="J993" s="5" t="s">
        <v>33</v>
      </c>
      <c r="K993" s="5" t="s">
        <v>34</v>
      </c>
      <c r="L993" s="5" t="s">
        <v>35</v>
      </c>
      <c r="M993" s="5" t="s">
        <v>1841</v>
      </c>
      <c r="N993" s="6">
        <v>28500</v>
      </c>
      <c r="O993" s="6">
        <v>7380003.4307999993</v>
      </c>
    </row>
    <row r="994" spans="1:15" x14ac:dyDescent="0.3">
      <c r="A994" s="3" t="str">
        <f>List!$I$7</f>
        <v>2019-20</v>
      </c>
      <c r="B994" s="3" t="s">
        <v>60</v>
      </c>
      <c r="C994" s="3">
        <v>6</v>
      </c>
      <c r="D994" s="3" t="s">
        <v>1819</v>
      </c>
      <c r="E994" s="3" t="s">
        <v>344</v>
      </c>
      <c r="F994" s="3">
        <v>69</v>
      </c>
      <c r="G994" s="3" t="s">
        <v>1791</v>
      </c>
      <c r="H994" s="3" t="s">
        <v>1294</v>
      </c>
      <c r="I994" s="3" t="s">
        <v>54</v>
      </c>
      <c r="J994" s="3" t="s">
        <v>72</v>
      </c>
      <c r="K994" s="3" t="s">
        <v>34</v>
      </c>
      <c r="L994" s="3" t="s">
        <v>35</v>
      </c>
      <c r="M994" s="3" t="s">
        <v>1841</v>
      </c>
      <c r="N994" s="4">
        <v>48000</v>
      </c>
      <c r="O994" s="4">
        <v>149951.85920000001</v>
      </c>
    </row>
    <row r="995" spans="1:15" x14ac:dyDescent="0.3">
      <c r="A995" s="5" t="str">
        <f>List!$I$7</f>
        <v>2019-20</v>
      </c>
      <c r="B995" s="5" t="s">
        <v>16</v>
      </c>
      <c r="C995" s="5">
        <v>10</v>
      </c>
      <c r="D995" s="5" t="s">
        <v>1817</v>
      </c>
      <c r="E995" s="5" t="s">
        <v>133</v>
      </c>
      <c r="F995" s="5">
        <v>32</v>
      </c>
      <c r="G995" s="5" t="s">
        <v>1306</v>
      </c>
      <c r="H995" s="5" t="s">
        <v>66</v>
      </c>
      <c r="I995" s="5" t="s">
        <v>32</v>
      </c>
      <c r="J995" s="5" t="s">
        <v>1806</v>
      </c>
      <c r="K995" s="5" t="s">
        <v>27</v>
      </c>
      <c r="L995" s="5" t="s">
        <v>35</v>
      </c>
      <c r="M995" s="5" t="s">
        <v>1841</v>
      </c>
      <c r="N995" s="6">
        <v>67500</v>
      </c>
      <c r="O995" s="6">
        <v>3585372.4170000004</v>
      </c>
    </row>
    <row r="996" spans="1:15" x14ac:dyDescent="0.3">
      <c r="A996" s="3" t="str">
        <f>List!$I$7</f>
        <v>2019-20</v>
      </c>
      <c r="B996" s="3" t="s">
        <v>50</v>
      </c>
      <c r="C996" s="3">
        <v>11</v>
      </c>
      <c r="D996" s="3" t="s">
        <v>1817</v>
      </c>
      <c r="E996" s="3" t="s">
        <v>614</v>
      </c>
      <c r="F996" s="3">
        <v>9</v>
      </c>
      <c r="G996" s="3" t="s">
        <v>207</v>
      </c>
      <c r="H996" s="3" t="s">
        <v>905</v>
      </c>
      <c r="I996" s="3" t="s">
        <v>80</v>
      </c>
      <c r="J996" s="3" t="s">
        <v>86</v>
      </c>
      <c r="K996" s="3" t="s">
        <v>34</v>
      </c>
      <c r="L996" s="3" t="s">
        <v>35</v>
      </c>
      <c r="M996" s="3" t="s">
        <v>1841</v>
      </c>
      <c r="N996" s="4">
        <v>31500</v>
      </c>
      <c r="O996" s="4">
        <v>506977.2708</v>
      </c>
    </row>
    <row r="997" spans="1:15" x14ac:dyDescent="0.3">
      <c r="A997" s="5" t="str">
        <f>List!$I$7</f>
        <v>2019-20</v>
      </c>
      <c r="B997" s="5" t="s">
        <v>101</v>
      </c>
      <c r="C997" s="5">
        <v>9</v>
      </c>
      <c r="D997" s="5" t="s">
        <v>1816</v>
      </c>
      <c r="E997" s="5" t="s">
        <v>359</v>
      </c>
      <c r="F997" s="5">
        <v>60</v>
      </c>
      <c r="G997" s="5" t="s">
        <v>215</v>
      </c>
      <c r="H997" s="5" t="s">
        <v>176</v>
      </c>
      <c r="I997" s="5" t="s">
        <v>32</v>
      </c>
      <c r="J997" s="5" t="s">
        <v>44</v>
      </c>
      <c r="K997" s="5" t="s">
        <v>27</v>
      </c>
      <c r="L997" s="5" t="s">
        <v>28</v>
      </c>
      <c r="M997" s="5" t="s">
        <v>1841</v>
      </c>
      <c r="N997" s="6">
        <v>60000</v>
      </c>
      <c r="O997" s="6">
        <v>3059656.9343999997</v>
      </c>
    </row>
    <row r="998" spans="1:15" x14ac:dyDescent="0.3">
      <c r="A998" s="3" t="str">
        <f>List!$I$7</f>
        <v>2019-20</v>
      </c>
      <c r="B998" s="3" t="s">
        <v>141</v>
      </c>
      <c r="C998" s="3">
        <v>5</v>
      </c>
      <c r="D998" s="3" t="s">
        <v>1819</v>
      </c>
      <c r="E998" s="3" t="s">
        <v>56</v>
      </c>
      <c r="F998" s="3">
        <v>30</v>
      </c>
      <c r="G998" s="3" t="s">
        <v>220</v>
      </c>
      <c r="H998" s="3" t="s">
        <v>1357</v>
      </c>
      <c r="I998" s="3" t="s">
        <v>54</v>
      </c>
      <c r="J998" s="3" t="s">
        <v>72</v>
      </c>
      <c r="K998" s="3" t="s">
        <v>27</v>
      </c>
      <c r="L998" s="3" t="s">
        <v>28</v>
      </c>
      <c r="M998" s="3" t="s">
        <v>1840</v>
      </c>
      <c r="N998" s="4">
        <v>69000</v>
      </c>
      <c r="O998" s="4">
        <v>6325165.6644000011</v>
      </c>
    </row>
    <row r="999" spans="1:15" x14ac:dyDescent="0.3">
      <c r="A999" s="5" t="str">
        <f>List!$I$7</f>
        <v>2019-20</v>
      </c>
      <c r="B999" s="5" t="s">
        <v>92</v>
      </c>
      <c r="C999" s="5">
        <v>12</v>
      </c>
      <c r="D999" s="5" t="s">
        <v>1817</v>
      </c>
      <c r="E999" s="5" t="s">
        <v>160</v>
      </c>
      <c r="F999" s="5">
        <v>48</v>
      </c>
      <c r="G999" s="5" t="s">
        <v>1674</v>
      </c>
      <c r="H999" s="5" t="s">
        <v>204</v>
      </c>
      <c r="I999" s="5" t="s">
        <v>59</v>
      </c>
      <c r="J999" s="5" t="s">
        <v>86</v>
      </c>
      <c r="K999" s="5" t="s">
        <v>21</v>
      </c>
      <c r="L999" s="5" t="s">
        <v>22</v>
      </c>
      <c r="M999" s="5" t="s">
        <v>1841</v>
      </c>
      <c r="N999" s="6">
        <v>87000</v>
      </c>
      <c r="O999" s="6">
        <v>3211202.0160000008</v>
      </c>
    </row>
    <row r="1000" spans="1:15" x14ac:dyDescent="0.3">
      <c r="A1000" s="3" t="str">
        <f>List!$I$7</f>
        <v>2019-20</v>
      </c>
      <c r="B1000" s="3" t="s">
        <v>50</v>
      </c>
      <c r="C1000" s="3">
        <v>11</v>
      </c>
      <c r="D1000" s="3" t="s">
        <v>1817</v>
      </c>
      <c r="E1000" s="3" t="s">
        <v>84</v>
      </c>
      <c r="F1000" s="3">
        <v>81</v>
      </c>
      <c r="G1000" s="3" t="s">
        <v>227</v>
      </c>
      <c r="H1000" s="3" t="s">
        <v>1380</v>
      </c>
      <c r="I1000" s="3" t="s">
        <v>54</v>
      </c>
      <c r="J1000" s="3" t="s">
        <v>33</v>
      </c>
      <c r="K1000" s="3" t="s">
        <v>48</v>
      </c>
      <c r="L1000" s="3" t="s">
        <v>49</v>
      </c>
      <c r="M1000" s="3" t="s">
        <v>1841</v>
      </c>
      <c r="N1000" s="4">
        <v>21000</v>
      </c>
      <c r="O1000" s="4">
        <v>126525.90720000002</v>
      </c>
    </row>
    <row r="1001" spans="1:15" x14ac:dyDescent="0.3">
      <c r="A1001" s="5" t="str">
        <f>List!$I$7</f>
        <v>2019-20</v>
      </c>
      <c r="B1001" s="5" t="s">
        <v>16</v>
      </c>
      <c r="C1001" s="5">
        <v>10</v>
      </c>
      <c r="D1001" s="5" t="s">
        <v>1817</v>
      </c>
      <c r="E1001" s="5" t="s">
        <v>286</v>
      </c>
      <c r="F1001" s="5">
        <v>65</v>
      </c>
      <c r="G1001" s="5" t="s">
        <v>896</v>
      </c>
      <c r="H1001" s="5" t="s">
        <v>671</v>
      </c>
      <c r="I1001" s="5" t="s">
        <v>20</v>
      </c>
      <c r="J1001" s="5" t="s">
        <v>44</v>
      </c>
      <c r="K1001" s="5" t="s">
        <v>21</v>
      </c>
      <c r="L1001" s="5" t="s">
        <v>22</v>
      </c>
      <c r="M1001" s="5" t="s">
        <v>1840</v>
      </c>
      <c r="N1001" s="6">
        <v>48000</v>
      </c>
      <c r="O1001" s="6">
        <v>16627380</v>
      </c>
    </row>
    <row r="1002" spans="1:15" x14ac:dyDescent="0.3">
      <c r="A1002" s="3" t="str">
        <f>List!$I$7</f>
        <v>2019-20</v>
      </c>
      <c r="B1002" s="3" t="s">
        <v>36</v>
      </c>
      <c r="C1002" s="3">
        <v>8</v>
      </c>
      <c r="D1002" s="3" t="s">
        <v>1816</v>
      </c>
      <c r="E1002" s="3" t="s">
        <v>93</v>
      </c>
      <c r="F1002" s="3">
        <v>76</v>
      </c>
      <c r="G1002" s="3" t="s">
        <v>228</v>
      </c>
      <c r="H1002" s="3" t="s">
        <v>309</v>
      </c>
      <c r="I1002" s="3" t="s">
        <v>54</v>
      </c>
      <c r="J1002" s="3" t="s">
        <v>1806</v>
      </c>
      <c r="K1002" s="3" t="s">
        <v>48</v>
      </c>
      <c r="L1002" s="3" t="s">
        <v>49</v>
      </c>
      <c r="M1002" s="3" t="s">
        <v>1840</v>
      </c>
      <c r="N1002" s="4">
        <v>69000</v>
      </c>
      <c r="O1002" s="4">
        <v>4428755.0492000002</v>
      </c>
    </row>
    <row r="1003" spans="1:15" x14ac:dyDescent="0.3">
      <c r="A1003" s="5" t="str">
        <f>List!$I$7</f>
        <v>2019-20</v>
      </c>
      <c r="B1003" s="5" t="s">
        <v>92</v>
      </c>
      <c r="C1003" s="5">
        <v>12</v>
      </c>
      <c r="D1003" s="5" t="s">
        <v>1817</v>
      </c>
      <c r="E1003" s="5" t="s">
        <v>421</v>
      </c>
      <c r="F1003" s="5">
        <v>24</v>
      </c>
      <c r="G1003" s="5" t="s">
        <v>234</v>
      </c>
      <c r="H1003" s="5" t="s">
        <v>638</v>
      </c>
      <c r="I1003" s="5" t="s">
        <v>26</v>
      </c>
      <c r="J1003" s="5" t="s">
        <v>86</v>
      </c>
      <c r="K1003" s="5" t="s">
        <v>48</v>
      </c>
      <c r="L1003" s="5" t="s">
        <v>49</v>
      </c>
      <c r="M1003" s="5" t="s">
        <v>1841</v>
      </c>
      <c r="N1003" s="6">
        <v>69000</v>
      </c>
      <c r="O1003" s="6">
        <v>1763858.5588800001</v>
      </c>
    </row>
    <row r="1004" spans="1:15" x14ac:dyDescent="0.3">
      <c r="A1004" s="3" t="str">
        <f>List!$I$7</f>
        <v>2019-20</v>
      </c>
      <c r="B1004" s="3" t="s">
        <v>101</v>
      </c>
      <c r="C1004" s="3">
        <v>9</v>
      </c>
      <c r="D1004" s="3" t="s">
        <v>1816</v>
      </c>
      <c r="E1004" s="3" t="s">
        <v>191</v>
      </c>
      <c r="F1004" s="3">
        <v>81</v>
      </c>
      <c r="G1004" s="3" t="s">
        <v>192</v>
      </c>
      <c r="H1004" s="3" t="s">
        <v>932</v>
      </c>
      <c r="I1004" s="3" t="s">
        <v>20</v>
      </c>
      <c r="J1004" s="3" t="s">
        <v>1805</v>
      </c>
      <c r="K1004" s="3" t="s">
        <v>48</v>
      </c>
      <c r="L1004" s="3" t="s">
        <v>49</v>
      </c>
      <c r="M1004" s="3" t="s">
        <v>1840</v>
      </c>
      <c r="N1004" s="4">
        <v>70500</v>
      </c>
      <c r="O1004" s="4">
        <v>27227225.475359999</v>
      </c>
    </row>
    <row r="1005" spans="1:15" x14ac:dyDescent="0.3">
      <c r="A1005" s="5" t="str">
        <f>List!$I$7</f>
        <v>2019-20</v>
      </c>
      <c r="B1005" s="5" t="s">
        <v>101</v>
      </c>
      <c r="C1005" s="5">
        <v>9</v>
      </c>
      <c r="D1005" s="5" t="s">
        <v>1816</v>
      </c>
      <c r="E1005" s="5" t="s">
        <v>112</v>
      </c>
      <c r="F1005" s="5">
        <v>76</v>
      </c>
      <c r="G1005" s="5" t="s">
        <v>241</v>
      </c>
      <c r="H1005" s="5" t="s">
        <v>1491</v>
      </c>
      <c r="I1005" s="5" t="s">
        <v>32</v>
      </c>
      <c r="J1005" s="5" t="s">
        <v>33</v>
      </c>
      <c r="K1005" s="5" t="s">
        <v>48</v>
      </c>
      <c r="L1005" s="5" t="s">
        <v>49</v>
      </c>
      <c r="M1005" s="5" t="s">
        <v>1840</v>
      </c>
      <c r="N1005" s="6">
        <v>58500</v>
      </c>
      <c r="O1005" s="6">
        <v>12202311.607199999</v>
      </c>
    </row>
    <row r="1006" spans="1:15" x14ac:dyDescent="0.3">
      <c r="A1006" s="3" t="str">
        <f>List!$I$7</f>
        <v>2019-20</v>
      </c>
      <c r="B1006" s="3" t="s">
        <v>36</v>
      </c>
      <c r="C1006" s="3">
        <v>8</v>
      </c>
      <c r="D1006" s="3" t="s">
        <v>1816</v>
      </c>
      <c r="E1006" s="3" t="s">
        <v>277</v>
      </c>
      <c r="F1006" s="3">
        <v>66</v>
      </c>
      <c r="G1006" s="3" t="s">
        <v>1069</v>
      </c>
      <c r="H1006" s="3" t="s">
        <v>514</v>
      </c>
      <c r="I1006" s="3" t="s">
        <v>32</v>
      </c>
      <c r="J1006" s="3" t="s">
        <v>33</v>
      </c>
      <c r="K1006" s="3" t="s">
        <v>21</v>
      </c>
      <c r="L1006" s="3" t="s">
        <v>22</v>
      </c>
      <c r="M1006" s="3" t="s">
        <v>1841</v>
      </c>
      <c r="N1006" s="4">
        <v>82500</v>
      </c>
      <c r="O1006" s="4">
        <v>6694757.4780000001</v>
      </c>
    </row>
    <row r="1007" spans="1:15" x14ac:dyDescent="0.3">
      <c r="A1007" s="5" t="str">
        <f>List!$I$7</f>
        <v>2019-20</v>
      </c>
      <c r="B1007" s="5" t="s">
        <v>141</v>
      </c>
      <c r="C1007" s="5">
        <v>5</v>
      </c>
      <c r="D1007" s="5" t="s">
        <v>1819</v>
      </c>
      <c r="E1007" s="5" t="s">
        <v>202</v>
      </c>
      <c r="F1007" s="5">
        <v>66</v>
      </c>
      <c r="G1007" s="5" t="s">
        <v>243</v>
      </c>
      <c r="H1007" s="5" t="s">
        <v>1444</v>
      </c>
      <c r="I1007" s="5" t="s">
        <v>26</v>
      </c>
      <c r="J1007" s="5" t="s">
        <v>72</v>
      </c>
      <c r="K1007" s="5" t="s">
        <v>21</v>
      </c>
      <c r="L1007" s="5" t="s">
        <v>22</v>
      </c>
      <c r="M1007" s="5" t="s">
        <v>1839</v>
      </c>
      <c r="N1007" s="6">
        <v>61500</v>
      </c>
      <c r="O1007" s="6">
        <v>1582229.1385999999</v>
      </c>
    </row>
    <row r="1008" spans="1:15" x14ac:dyDescent="0.3">
      <c r="A1008" s="3" t="str">
        <f>List!$I$7</f>
        <v>2019-20</v>
      </c>
      <c r="B1008" s="3" t="s">
        <v>83</v>
      </c>
      <c r="C1008" s="3">
        <v>3</v>
      </c>
      <c r="D1008" s="3" t="s">
        <v>1818</v>
      </c>
      <c r="E1008" s="3" t="s">
        <v>240</v>
      </c>
      <c r="F1008" s="3">
        <v>63</v>
      </c>
      <c r="G1008" s="3" t="s">
        <v>419</v>
      </c>
      <c r="H1008" s="3" t="s">
        <v>805</v>
      </c>
      <c r="I1008" s="3" t="s">
        <v>32</v>
      </c>
      <c r="J1008" s="3" t="s">
        <v>1805</v>
      </c>
      <c r="K1008" s="3" t="s">
        <v>21</v>
      </c>
      <c r="L1008" s="3" t="s">
        <v>22</v>
      </c>
      <c r="M1008" s="3" t="s">
        <v>1840</v>
      </c>
      <c r="N1008" s="4">
        <v>51000</v>
      </c>
      <c r="O1008" s="4">
        <v>78290187.822000012</v>
      </c>
    </row>
    <row r="1009" spans="1:15" x14ac:dyDescent="0.3">
      <c r="A1009" s="5" t="str">
        <f>List!$I$7</f>
        <v>2019-20</v>
      </c>
      <c r="B1009" s="5" t="s">
        <v>60</v>
      </c>
      <c r="C1009" s="5">
        <v>6</v>
      </c>
      <c r="D1009" s="5" t="s">
        <v>1819</v>
      </c>
      <c r="E1009" s="5" t="s">
        <v>540</v>
      </c>
      <c r="F1009" s="5">
        <v>10</v>
      </c>
      <c r="G1009" s="5" t="s">
        <v>351</v>
      </c>
      <c r="H1009" s="5" t="s">
        <v>950</v>
      </c>
      <c r="I1009" s="5" t="s">
        <v>54</v>
      </c>
      <c r="J1009" s="5" t="s">
        <v>1805</v>
      </c>
      <c r="K1009" s="5" t="s">
        <v>48</v>
      </c>
      <c r="L1009" s="5" t="s">
        <v>55</v>
      </c>
      <c r="M1009" s="5" t="s">
        <v>1841</v>
      </c>
      <c r="N1009" s="6">
        <v>75000</v>
      </c>
      <c r="O1009" s="6">
        <v>1269035.46</v>
      </c>
    </row>
    <row r="1010" spans="1:15" x14ac:dyDescent="0.3">
      <c r="A1010" s="3" t="str">
        <f>List!$I$7</f>
        <v>2019-20</v>
      </c>
      <c r="B1010" s="3" t="s">
        <v>36</v>
      </c>
      <c r="C1010" s="3">
        <v>8</v>
      </c>
      <c r="D1010" s="3" t="s">
        <v>1816</v>
      </c>
      <c r="E1010" s="3" t="s">
        <v>180</v>
      </c>
      <c r="F1010" s="3">
        <v>28</v>
      </c>
      <c r="G1010" s="3" t="s">
        <v>1497</v>
      </c>
      <c r="H1010" s="3" t="s">
        <v>559</v>
      </c>
      <c r="I1010" s="3" t="s">
        <v>63</v>
      </c>
      <c r="J1010" s="3" t="s">
        <v>86</v>
      </c>
      <c r="K1010" s="3" t="s">
        <v>48</v>
      </c>
      <c r="L1010" s="3" t="s">
        <v>49</v>
      </c>
      <c r="M1010" s="3" t="s">
        <v>1839</v>
      </c>
      <c r="N1010" s="4">
        <v>39000</v>
      </c>
      <c r="O1010" s="4">
        <v>605433.42287999985</v>
      </c>
    </row>
    <row r="1011" spans="1:15" x14ac:dyDescent="0.3">
      <c r="A1011" s="5" t="str">
        <f>List!$I$7</f>
        <v>2019-20</v>
      </c>
      <c r="B1011" s="5" t="s">
        <v>36</v>
      </c>
      <c r="C1011" s="5">
        <v>8</v>
      </c>
      <c r="D1011" s="5" t="s">
        <v>1816</v>
      </c>
      <c r="E1011" s="5" t="s">
        <v>374</v>
      </c>
      <c r="F1011" s="5">
        <v>49</v>
      </c>
      <c r="G1011" s="5" t="s">
        <v>481</v>
      </c>
      <c r="H1011" s="5" t="s">
        <v>965</v>
      </c>
      <c r="I1011" s="5" t="s">
        <v>80</v>
      </c>
      <c r="J1011" s="5" t="s">
        <v>86</v>
      </c>
      <c r="K1011" s="5" t="s">
        <v>34</v>
      </c>
      <c r="L1011" s="5" t="s">
        <v>35</v>
      </c>
      <c r="M1011" s="5" t="s">
        <v>1839</v>
      </c>
      <c r="N1011" s="6">
        <v>33000</v>
      </c>
      <c r="O1011" s="6">
        <v>1574431.0717499999</v>
      </c>
    </row>
    <row r="1012" spans="1:15" x14ac:dyDescent="0.3">
      <c r="A1012" s="3" t="str">
        <f>List!$I$7</f>
        <v>2019-20</v>
      </c>
      <c r="B1012" s="3" t="s">
        <v>36</v>
      </c>
      <c r="C1012" s="3">
        <v>8</v>
      </c>
      <c r="D1012" s="3" t="s">
        <v>1816</v>
      </c>
      <c r="E1012" s="3" t="s">
        <v>126</v>
      </c>
      <c r="F1012" s="3">
        <v>4</v>
      </c>
      <c r="G1012" s="3" t="s">
        <v>246</v>
      </c>
      <c r="H1012" s="3" t="s">
        <v>401</v>
      </c>
      <c r="I1012" s="3" t="s">
        <v>63</v>
      </c>
      <c r="J1012" s="3" t="s">
        <v>72</v>
      </c>
      <c r="K1012" s="3" t="s">
        <v>34</v>
      </c>
      <c r="L1012" s="3" t="s">
        <v>35</v>
      </c>
      <c r="M1012" s="3" t="s">
        <v>1840</v>
      </c>
      <c r="N1012" s="4">
        <v>60000</v>
      </c>
      <c r="O1012" s="4">
        <v>973218.39999999991</v>
      </c>
    </row>
    <row r="1013" spans="1:15" x14ac:dyDescent="0.3">
      <c r="A1013" s="5" t="str">
        <f>List!$I$7</f>
        <v>2019-20</v>
      </c>
      <c r="B1013" s="5" t="s">
        <v>101</v>
      </c>
      <c r="C1013" s="5">
        <v>9</v>
      </c>
      <c r="D1013" s="5" t="s">
        <v>1816</v>
      </c>
      <c r="E1013" s="5" t="s">
        <v>332</v>
      </c>
      <c r="F1013" s="5">
        <v>59</v>
      </c>
      <c r="G1013" s="5" t="s">
        <v>248</v>
      </c>
      <c r="H1013" s="5" t="s">
        <v>1519</v>
      </c>
      <c r="I1013" s="5" t="s">
        <v>26</v>
      </c>
      <c r="J1013" s="5" t="s">
        <v>72</v>
      </c>
      <c r="K1013" s="5" t="s">
        <v>27</v>
      </c>
      <c r="L1013" s="5" t="s">
        <v>35</v>
      </c>
      <c r="M1013" s="5" t="s">
        <v>1841</v>
      </c>
      <c r="N1013" s="6">
        <v>75000</v>
      </c>
      <c r="O1013" s="6">
        <v>179237.52</v>
      </c>
    </row>
    <row r="1014" spans="1:15" x14ac:dyDescent="0.3">
      <c r="A1014" s="3" t="str">
        <f>List!$I$7</f>
        <v>2019-20</v>
      </c>
      <c r="B1014" s="3" t="s">
        <v>101</v>
      </c>
      <c r="C1014" s="3">
        <v>9</v>
      </c>
      <c r="D1014" s="3" t="s">
        <v>1816</v>
      </c>
      <c r="E1014" s="3" t="s">
        <v>61</v>
      </c>
      <c r="F1014" s="3">
        <v>8</v>
      </c>
      <c r="G1014" s="3" t="s">
        <v>1271</v>
      </c>
      <c r="H1014" s="3" t="s">
        <v>301</v>
      </c>
      <c r="I1014" s="3" t="s">
        <v>54</v>
      </c>
      <c r="J1014" s="3" t="s">
        <v>86</v>
      </c>
      <c r="K1014" s="3" t="s">
        <v>34</v>
      </c>
      <c r="L1014" s="3" t="s">
        <v>35</v>
      </c>
      <c r="M1014" s="3" t="s">
        <v>1840</v>
      </c>
      <c r="N1014" s="4">
        <v>46500</v>
      </c>
      <c r="O1014" s="4">
        <v>1729311.936</v>
      </c>
    </row>
    <row r="1015" spans="1:15" x14ac:dyDescent="0.3">
      <c r="A1015" s="5" t="str">
        <f>List!$I$7</f>
        <v>2019-20</v>
      </c>
      <c r="B1015" s="5" t="s">
        <v>45</v>
      </c>
      <c r="C1015" s="5">
        <v>2</v>
      </c>
      <c r="D1015" s="5" t="s">
        <v>1818</v>
      </c>
      <c r="E1015" s="5" t="s">
        <v>70</v>
      </c>
      <c r="F1015" s="5">
        <v>55</v>
      </c>
      <c r="G1015" s="5" t="s">
        <v>1042</v>
      </c>
      <c r="H1015" s="5" t="s">
        <v>678</v>
      </c>
      <c r="I1015" s="5" t="s">
        <v>80</v>
      </c>
      <c r="J1015" s="5" t="s">
        <v>44</v>
      </c>
      <c r="K1015" s="5" t="s">
        <v>48</v>
      </c>
      <c r="L1015" s="5" t="s">
        <v>55</v>
      </c>
      <c r="M1015" s="5" t="s">
        <v>1841</v>
      </c>
      <c r="N1015" s="6">
        <v>72000</v>
      </c>
      <c r="O1015" s="6">
        <v>824758.16832000006</v>
      </c>
    </row>
    <row r="1016" spans="1:15" x14ac:dyDescent="0.3">
      <c r="A1016" s="3" t="str">
        <f>List!$I$7</f>
        <v>2019-20</v>
      </c>
      <c r="B1016" s="3" t="s">
        <v>92</v>
      </c>
      <c r="C1016" s="3">
        <v>12</v>
      </c>
      <c r="D1016" s="3" t="s">
        <v>1817</v>
      </c>
      <c r="E1016" s="3" t="s">
        <v>131</v>
      </c>
      <c r="F1016" s="3">
        <v>28</v>
      </c>
      <c r="G1016" s="3" t="s">
        <v>254</v>
      </c>
      <c r="H1016" s="3" t="s">
        <v>909</v>
      </c>
      <c r="I1016" s="3" t="s">
        <v>20</v>
      </c>
      <c r="J1016" s="3" t="s">
        <v>72</v>
      </c>
      <c r="K1016" s="3" t="s">
        <v>48</v>
      </c>
      <c r="L1016" s="3" t="s">
        <v>49</v>
      </c>
      <c r="M1016" s="3" t="s">
        <v>1840</v>
      </c>
      <c r="N1016" s="4">
        <v>60000</v>
      </c>
      <c r="O1016" s="4">
        <v>3875226.3000000003</v>
      </c>
    </row>
    <row r="1017" spans="1:15" x14ac:dyDescent="0.3">
      <c r="A1017" s="5" t="str">
        <f>List!$I$7</f>
        <v>2019-20</v>
      </c>
      <c r="B1017" s="5" t="s">
        <v>83</v>
      </c>
      <c r="C1017" s="5">
        <v>3</v>
      </c>
      <c r="D1017" s="5" t="s">
        <v>1818</v>
      </c>
      <c r="E1017" s="5" t="s">
        <v>70</v>
      </c>
      <c r="F1017" s="5">
        <v>51</v>
      </c>
      <c r="G1017" s="5" t="s">
        <v>255</v>
      </c>
      <c r="H1017" s="5" t="s">
        <v>389</v>
      </c>
      <c r="I1017" s="5" t="s">
        <v>40</v>
      </c>
      <c r="J1017" s="5" t="s">
        <v>1806</v>
      </c>
      <c r="K1017" s="5" t="s">
        <v>21</v>
      </c>
      <c r="L1017" s="5" t="s">
        <v>22</v>
      </c>
      <c r="M1017" s="5" t="s">
        <v>1840</v>
      </c>
      <c r="N1017" s="6">
        <v>43500</v>
      </c>
      <c r="O1017" s="6">
        <v>3421324.1897999998</v>
      </c>
    </row>
    <row r="1018" spans="1:15" x14ac:dyDescent="0.3">
      <c r="A1018" s="3" t="str">
        <f>List!$I$7</f>
        <v>2019-20</v>
      </c>
      <c r="B1018" s="3" t="s">
        <v>83</v>
      </c>
      <c r="C1018" s="3">
        <v>3</v>
      </c>
      <c r="D1018" s="3" t="s">
        <v>1818</v>
      </c>
      <c r="E1018" s="3" t="s">
        <v>93</v>
      </c>
      <c r="F1018" s="3">
        <v>66</v>
      </c>
      <c r="G1018" s="3" t="s">
        <v>121</v>
      </c>
      <c r="H1018" s="3" t="s">
        <v>39</v>
      </c>
      <c r="I1018" s="3" t="s">
        <v>40</v>
      </c>
      <c r="J1018" s="3" t="s">
        <v>33</v>
      </c>
      <c r="K1018" s="3" t="s">
        <v>21</v>
      </c>
      <c r="L1018" s="3" t="s">
        <v>22</v>
      </c>
      <c r="M1018" s="3" t="s">
        <v>1840</v>
      </c>
      <c r="N1018" s="4">
        <v>70500</v>
      </c>
      <c r="O1018" s="4">
        <v>943429.3550000001</v>
      </c>
    </row>
    <row r="1019" spans="1:15" x14ac:dyDescent="0.3">
      <c r="A1019" s="5" t="str">
        <f>List!$I$7</f>
        <v>2019-20</v>
      </c>
      <c r="B1019" s="5" t="s">
        <v>141</v>
      </c>
      <c r="C1019" s="5">
        <v>5</v>
      </c>
      <c r="D1019" s="5" t="s">
        <v>1819</v>
      </c>
      <c r="E1019" s="5" t="s">
        <v>238</v>
      </c>
      <c r="F1019" s="5">
        <v>11</v>
      </c>
      <c r="G1019" s="5" t="s">
        <v>258</v>
      </c>
      <c r="H1019" s="5" t="s">
        <v>416</v>
      </c>
      <c r="I1019" s="5" t="s">
        <v>20</v>
      </c>
      <c r="J1019" s="5" t="s">
        <v>1805</v>
      </c>
      <c r="K1019" s="5" t="s">
        <v>21</v>
      </c>
      <c r="L1019" s="5" t="s">
        <v>22</v>
      </c>
      <c r="M1019" s="5" t="s">
        <v>1841</v>
      </c>
      <c r="N1019" s="6">
        <v>28500</v>
      </c>
      <c r="O1019" s="6">
        <v>325966.43200000003</v>
      </c>
    </row>
    <row r="1020" spans="1:15" x14ac:dyDescent="0.3">
      <c r="A1020" s="3" t="str">
        <f>List!$I$7</f>
        <v>2019-20</v>
      </c>
      <c r="B1020" s="3" t="s">
        <v>76</v>
      </c>
      <c r="C1020" s="3">
        <v>4</v>
      </c>
      <c r="D1020" s="3" t="s">
        <v>1819</v>
      </c>
      <c r="E1020" s="3" t="s">
        <v>23</v>
      </c>
      <c r="F1020" s="3">
        <v>33</v>
      </c>
      <c r="G1020" s="3" t="s">
        <v>263</v>
      </c>
      <c r="H1020" s="3" t="s">
        <v>1559</v>
      </c>
      <c r="I1020" s="3" t="s">
        <v>20</v>
      </c>
      <c r="J1020" s="3" t="s">
        <v>44</v>
      </c>
      <c r="K1020" s="3" t="s">
        <v>34</v>
      </c>
      <c r="L1020" s="3" t="s">
        <v>35</v>
      </c>
      <c r="M1020" s="3" t="s">
        <v>1841</v>
      </c>
      <c r="N1020" s="4">
        <v>72000</v>
      </c>
      <c r="O1020" s="4">
        <v>510916.79232000007</v>
      </c>
    </row>
    <row r="1021" spans="1:15" x14ac:dyDescent="0.3">
      <c r="A1021" s="5" t="str">
        <f>List!$I$7</f>
        <v>2019-20</v>
      </c>
      <c r="B1021" s="5" t="s">
        <v>101</v>
      </c>
      <c r="C1021" s="5">
        <v>9</v>
      </c>
      <c r="D1021" s="5" t="s">
        <v>1816</v>
      </c>
      <c r="E1021" s="5" t="s">
        <v>335</v>
      </c>
      <c r="F1021" s="5">
        <v>59</v>
      </c>
      <c r="G1021" s="5" t="s">
        <v>265</v>
      </c>
      <c r="H1021" s="5" t="s">
        <v>1230</v>
      </c>
      <c r="I1021" s="5" t="s">
        <v>59</v>
      </c>
      <c r="J1021" s="5" t="s">
        <v>1805</v>
      </c>
      <c r="K1021" s="5" t="s">
        <v>27</v>
      </c>
      <c r="L1021" s="5" t="s">
        <v>35</v>
      </c>
      <c r="M1021" s="5" t="s">
        <v>1840</v>
      </c>
      <c r="N1021" s="6">
        <v>73500</v>
      </c>
      <c r="O1021" s="6">
        <v>231804.75096</v>
      </c>
    </row>
    <row r="1022" spans="1:15" x14ac:dyDescent="0.3">
      <c r="A1022" s="3" t="str">
        <f>List!$I$7</f>
        <v>2019-20</v>
      </c>
      <c r="B1022" s="3" t="s">
        <v>92</v>
      </c>
      <c r="C1022" s="3">
        <v>12</v>
      </c>
      <c r="D1022" s="3" t="s">
        <v>1817</v>
      </c>
      <c r="E1022" s="3" t="s">
        <v>322</v>
      </c>
      <c r="F1022" s="3">
        <v>10</v>
      </c>
      <c r="G1022" s="3" t="s">
        <v>1004</v>
      </c>
      <c r="H1022" s="3" t="s">
        <v>938</v>
      </c>
      <c r="I1022" s="3" t="s">
        <v>20</v>
      </c>
      <c r="J1022" s="3" t="s">
        <v>1805</v>
      </c>
      <c r="K1022" s="3" t="s">
        <v>48</v>
      </c>
      <c r="L1022" s="3" t="s">
        <v>55</v>
      </c>
      <c r="M1022" s="3" t="s">
        <v>1839</v>
      </c>
      <c r="N1022" s="4">
        <v>60000</v>
      </c>
      <c r="O1022" s="4">
        <v>76611430.368000016</v>
      </c>
    </row>
    <row r="1023" spans="1:15" x14ac:dyDescent="0.3">
      <c r="A1023" s="5" t="str">
        <f>List!$I$7</f>
        <v>2019-20</v>
      </c>
      <c r="B1023" s="5" t="s">
        <v>50</v>
      </c>
      <c r="C1023" s="5">
        <v>11</v>
      </c>
      <c r="D1023" s="5" t="s">
        <v>1817</v>
      </c>
      <c r="E1023" s="5" t="s">
        <v>126</v>
      </c>
      <c r="F1023" s="5">
        <v>28</v>
      </c>
      <c r="G1023" s="5" t="s">
        <v>270</v>
      </c>
      <c r="H1023" s="5" t="s">
        <v>1073</v>
      </c>
      <c r="I1023" s="5" t="s">
        <v>63</v>
      </c>
      <c r="J1023" s="5" t="s">
        <v>86</v>
      </c>
      <c r="K1023" s="5" t="s">
        <v>48</v>
      </c>
      <c r="L1023" s="5" t="s">
        <v>49</v>
      </c>
      <c r="M1023" s="5" t="s">
        <v>1840</v>
      </c>
      <c r="N1023" s="6">
        <v>79500</v>
      </c>
      <c r="O1023" s="6">
        <v>2199016.7672000001</v>
      </c>
    </row>
    <row r="1024" spans="1:15" x14ac:dyDescent="0.3">
      <c r="A1024" s="3" t="str">
        <f>List!$I$7</f>
        <v>2019-20</v>
      </c>
      <c r="B1024" s="3" t="s">
        <v>125</v>
      </c>
      <c r="C1024" s="3">
        <v>7</v>
      </c>
      <c r="D1024" s="3" t="s">
        <v>1816</v>
      </c>
      <c r="E1024" s="3" t="s">
        <v>131</v>
      </c>
      <c r="F1024" s="3">
        <v>81</v>
      </c>
      <c r="G1024" s="3" t="s">
        <v>272</v>
      </c>
      <c r="H1024" s="3" t="s">
        <v>216</v>
      </c>
      <c r="I1024" s="3" t="s">
        <v>63</v>
      </c>
      <c r="J1024" s="3" t="s">
        <v>72</v>
      </c>
      <c r="K1024" s="3" t="s">
        <v>48</v>
      </c>
      <c r="L1024" s="3" t="s">
        <v>49</v>
      </c>
      <c r="M1024" s="3" t="s">
        <v>1839</v>
      </c>
      <c r="N1024" s="4">
        <v>55500</v>
      </c>
      <c r="O1024" s="4">
        <v>776240.98200000008</v>
      </c>
    </row>
    <row r="1025" spans="1:15" x14ac:dyDescent="0.3">
      <c r="A1025" s="5" t="str">
        <f>List!$I$7</f>
        <v>2019-20</v>
      </c>
      <c r="B1025" s="5" t="s">
        <v>16</v>
      </c>
      <c r="C1025" s="5">
        <v>10</v>
      </c>
      <c r="D1025" s="5" t="s">
        <v>1817</v>
      </c>
      <c r="E1025" s="5" t="s">
        <v>291</v>
      </c>
      <c r="F1025" s="5">
        <v>27</v>
      </c>
      <c r="G1025" s="5" t="s">
        <v>282</v>
      </c>
      <c r="H1025" s="5" t="s">
        <v>522</v>
      </c>
      <c r="I1025" s="5" t="s">
        <v>54</v>
      </c>
      <c r="J1025" s="5" t="s">
        <v>72</v>
      </c>
      <c r="K1025" s="5" t="s">
        <v>48</v>
      </c>
      <c r="L1025" s="5" t="s">
        <v>55</v>
      </c>
      <c r="M1025" s="5" t="s">
        <v>1840</v>
      </c>
      <c r="N1025" s="6">
        <v>57000</v>
      </c>
      <c r="O1025" s="6">
        <v>350464.91040000005</v>
      </c>
    </row>
    <row r="1026" spans="1:15" x14ac:dyDescent="0.3">
      <c r="A1026" s="3" t="str">
        <f>List!$I$7</f>
        <v>2019-20</v>
      </c>
      <c r="B1026" s="3" t="s">
        <v>16</v>
      </c>
      <c r="C1026" s="3">
        <v>10</v>
      </c>
      <c r="D1026" s="3" t="s">
        <v>1817</v>
      </c>
      <c r="E1026" s="3" t="s">
        <v>475</v>
      </c>
      <c r="F1026" s="3">
        <v>42</v>
      </c>
      <c r="G1026" s="3" t="s">
        <v>284</v>
      </c>
      <c r="H1026" s="3" t="s">
        <v>969</v>
      </c>
      <c r="I1026" s="3" t="s">
        <v>20</v>
      </c>
      <c r="J1026" s="3" t="s">
        <v>72</v>
      </c>
      <c r="K1026" s="3" t="s">
        <v>21</v>
      </c>
      <c r="L1026" s="3" t="s">
        <v>22</v>
      </c>
      <c r="M1026" s="3" t="s">
        <v>1841</v>
      </c>
      <c r="N1026" s="4">
        <v>25500</v>
      </c>
      <c r="O1026" s="4">
        <v>697017.89080000005</v>
      </c>
    </row>
    <row r="1027" spans="1:15" x14ac:dyDescent="0.3">
      <c r="A1027" s="5" t="str">
        <f>List!$I$7</f>
        <v>2019-20</v>
      </c>
      <c r="B1027" s="5" t="s">
        <v>60</v>
      </c>
      <c r="C1027" s="5">
        <v>6</v>
      </c>
      <c r="D1027" s="5" t="s">
        <v>1819</v>
      </c>
      <c r="E1027" s="5" t="s">
        <v>70</v>
      </c>
      <c r="F1027" s="5">
        <v>78</v>
      </c>
      <c r="G1027" s="5" t="s">
        <v>268</v>
      </c>
      <c r="H1027" s="5" t="s">
        <v>590</v>
      </c>
      <c r="I1027" s="5" t="s">
        <v>20</v>
      </c>
      <c r="J1027" s="5" t="s">
        <v>1805</v>
      </c>
      <c r="K1027" s="5" t="s">
        <v>27</v>
      </c>
      <c r="L1027" s="5" t="s">
        <v>28</v>
      </c>
      <c r="M1027" s="5" t="s">
        <v>1841</v>
      </c>
      <c r="N1027" s="6">
        <v>16500</v>
      </c>
      <c r="O1027" s="6">
        <v>4034738.0304</v>
      </c>
    </row>
    <row r="1028" spans="1:15" x14ac:dyDescent="0.3">
      <c r="A1028" s="3" t="str">
        <f>List!$I$7</f>
        <v>2019-20</v>
      </c>
      <c r="B1028" s="3" t="s">
        <v>76</v>
      </c>
      <c r="C1028" s="3">
        <v>4</v>
      </c>
      <c r="D1028" s="3" t="s">
        <v>1819</v>
      </c>
      <c r="E1028" s="3" t="s">
        <v>543</v>
      </c>
      <c r="F1028" s="3">
        <v>11</v>
      </c>
      <c r="G1028" s="3" t="s">
        <v>1027</v>
      </c>
      <c r="H1028" s="3" t="s">
        <v>1201</v>
      </c>
      <c r="I1028" s="3" t="s">
        <v>63</v>
      </c>
      <c r="J1028" s="3" t="s">
        <v>72</v>
      </c>
      <c r="K1028" s="3" t="s">
        <v>21</v>
      </c>
      <c r="L1028" s="3" t="s">
        <v>22</v>
      </c>
      <c r="M1028" s="3" t="s">
        <v>1841</v>
      </c>
      <c r="N1028" s="4">
        <v>19500</v>
      </c>
      <c r="O1028" s="4">
        <v>6096504.6999999993</v>
      </c>
    </row>
    <row r="1029" spans="1:15" x14ac:dyDescent="0.3">
      <c r="A1029" s="5" t="str">
        <f>List!$I$7</f>
        <v>2019-20</v>
      </c>
      <c r="B1029" s="5" t="s">
        <v>60</v>
      </c>
      <c r="C1029" s="5">
        <v>6</v>
      </c>
      <c r="D1029" s="5" t="s">
        <v>1819</v>
      </c>
      <c r="E1029" s="5" t="s">
        <v>160</v>
      </c>
      <c r="F1029" s="5">
        <v>65</v>
      </c>
      <c r="G1029" s="5" t="s">
        <v>296</v>
      </c>
      <c r="H1029" s="5" t="s">
        <v>1255</v>
      </c>
      <c r="I1029" s="5" t="s">
        <v>59</v>
      </c>
      <c r="J1029" s="5" t="s">
        <v>44</v>
      </c>
      <c r="K1029" s="5" t="s">
        <v>21</v>
      </c>
      <c r="L1029" s="5" t="s">
        <v>22</v>
      </c>
      <c r="M1029" s="5" t="s">
        <v>1841</v>
      </c>
      <c r="N1029" s="6">
        <v>40500</v>
      </c>
      <c r="O1029" s="6">
        <v>85386250.758599997</v>
      </c>
    </row>
    <row r="1030" spans="1:15" x14ac:dyDescent="0.3">
      <c r="A1030" s="3" t="str">
        <f>List!$I$7</f>
        <v>2019-20</v>
      </c>
      <c r="B1030" s="3" t="s">
        <v>101</v>
      </c>
      <c r="C1030" s="3">
        <v>9</v>
      </c>
      <c r="D1030" s="3" t="s">
        <v>1816</v>
      </c>
      <c r="E1030" s="3" t="s">
        <v>240</v>
      </c>
      <c r="F1030" s="3">
        <v>53</v>
      </c>
      <c r="G1030" s="3" t="s">
        <v>300</v>
      </c>
      <c r="H1030" s="3" t="s">
        <v>1078</v>
      </c>
      <c r="I1030" s="3" t="s">
        <v>59</v>
      </c>
      <c r="J1030" s="3" t="s">
        <v>1805</v>
      </c>
      <c r="K1030" s="3" t="s">
        <v>21</v>
      </c>
      <c r="L1030" s="3" t="s">
        <v>22</v>
      </c>
      <c r="M1030" s="3" t="s">
        <v>1840</v>
      </c>
      <c r="N1030" s="4">
        <v>52500</v>
      </c>
      <c r="O1030" s="4">
        <v>1626975.436</v>
      </c>
    </row>
    <row r="1031" spans="1:15" x14ac:dyDescent="0.3">
      <c r="A1031" s="5" t="str">
        <f>List!$I$7</f>
        <v>2019-20</v>
      </c>
      <c r="B1031" s="5" t="s">
        <v>36</v>
      </c>
      <c r="C1031" s="5">
        <v>8</v>
      </c>
      <c r="D1031" s="5" t="s">
        <v>1816</v>
      </c>
      <c r="E1031" s="5" t="s">
        <v>163</v>
      </c>
      <c r="F1031" s="5">
        <v>23</v>
      </c>
      <c r="G1031" s="5" t="s">
        <v>302</v>
      </c>
      <c r="H1031" s="5" t="s">
        <v>165</v>
      </c>
      <c r="I1031" s="5" t="s">
        <v>26</v>
      </c>
      <c r="J1031" s="5" t="s">
        <v>33</v>
      </c>
      <c r="K1031" s="5" t="s">
        <v>48</v>
      </c>
      <c r="L1031" s="5" t="s">
        <v>49</v>
      </c>
      <c r="M1031" s="5" t="s">
        <v>1841</v>
      </c>
      <c r="N1031" s="6">
        <v>49500</v>
      </c>
      <c r="O1031" s="6">
        <v>2692553.3711999999</v>
      </c>
    </row>
    <row r="1032" spans="1:15" x14ac:dyDescent="0.3">
      <c r="A1032" s="3" t="str">
        <f>List!$I$7</f>
        <v>2019-20</v>
      </c>
      <c r="B1032" s="3" t="s">
        <v>36</v>
      </c>
      <c r="C1032" s="3">
        <v>8</v>
      </c>
      <c r="D1032" s="3" t="s">
        <v>1816</v>
      </c>
      <c r="E1032" s="3" t="s">
        <v>61</v>
      </c>
      <c r="F1032" s="3">
        <v>51</v>
      </c>
      <c r="G1032" s="3" t="s">
        <v>306</v>
      </c>
      <c r="H1032" s="3" t="s">
        <v>833</v>
      </c>
      <c r="I1032" s="3" t="s">
        <v>32</v>
      </c>
      <c r="J1032" s="3" t="s">
        <v>86</v>
      </c>
      <c r="K1032" s="3" t="s">
        <v>21</v>
      </c>
      <c r="L1032" s="3" t="s">
        <v>22</v>
      </c>
      <c r="M1032" s="3" t="s">
        <v>1840</v>
      </c>
      <c r="N1032" s="4">
        <v>88500</v>
      </c>
      <c r="O1032" s="4">
        <v>269886.13079999998</v>
      </c>
    </row>
    <row r="1033" spans="1:15" x14ac:dyDescent="0.3">
      <c r="A1033" s="5" t="str">
        <f>List!$I$7</f>
        <v>2019-20</v>
      </c>
      <c r="B1033" s="5" t="s">
        <v>125</v>
      </c>
      <c r="C1033" s="5">
        <v>7</v>
      </c>
      <c r="D1033" s="5" t="s">
        <v>1816</v>
      </c>
      <c r="E1033" s="5" t="s">
        <v>291</v>
      </c>
      <c r="F1033" s="5">
        <v>75</v>
      </c>
      <c r="G1033" s="5" t="s">
        <v>308</v>
      </c>
      <c r="H1033" s="5" t="s">
        <v>187</v>
      </c>
      <c r="I1033" s="5" t="s">
        <v>59</v>
      </c>
      <c r="J1033" s="5" t="s">
        <v>1805</v>
      </c>
      <c r="K1033" s="5" t="s">
        <v>21</v>
      </c>
      <c r="L1033" s="5" t="s">
        <v>22</v>
      </c>
      <c r="M1033" s="5" t="s">
        <v>1839</v>
      </c>
      <c r="N1033" s="6">
        <v>21000</v>
      </c>
      <c r="O1033" s="6">
        <v>1007510.2576</v>
      </c>
    </row>
    <row r="1034" spans="1:15" x14ac:dyDescent="0.3">
      <c r="A1034" s="3" t="str">
        <f>List!$I$7</f>
        <v>2019-20</v>
      </c>
      <c r="B1034" s="3" t="s">
        <v>125</v>
      </c>
      <c r="C1034" s="3">
        <v>7</v>
      </c>
      <c r="D1034" s="3" t="s">
        <v>1816</v>
      </c>
      <c r="E1034" s="3" t="s">
        <v>17</v>
      </c>
      <c r="F1034" s="3">
        <v>75</v>
      </c>
      <c r="G1034" s="3" t="s">
        <v>313</v>
      </c>
      <c r="H1034" s="3" t="s">
        <v>445</v>
      </c>
      <c r="I1034" s="3" t="s">
        <v>20</v>
      </c>
      <c r="J1034" s="3" t="s">
        <v>33</v>
      </c>
      <c r="K1034" s="3" t="s">
        <v>21</v>
      </c>
      <c r="L1034" s="3" t="s">
        <v>22</v>
      </c>
      <c r="M1034" s="3" t="s">
        <v>1840</v>
      </c>
      <c r="N1034" s="4">
        <v>34500</v>
      </c>
      <c r="O1034" s="4">
        <v>7689245.3219999988</v>
      </c>
    </row>
    <row r="1035" spans="1:15" x14ac:dyDescent="0.3">
      <c r="A1035" s="5" t="str">
        <f>List!$I$7</f>
        <v>2019-20</v>
      </c>
      <c r="B1035" s="5" t="s">
        <v>116</v>
      </c>
      <c r="C1035" s="5">
        <v>1</v>
      </c>
      <c r="D1035" s="5" t="s">
        <v>1818</v>
      </c>
      <c r="E1035" s="5" t="s">
        <v>51</v>
      </c>
      <c r="F1035" s="5">
        <v>79</v>
      </c>
      <c r="G1035" s="5" t="s">
        <v>847</v>
      </c>
      <c r="H1035" s="5" t="s">
        <v>135</v>
      </c>
      <c r="I1035" s="5" t="s">
        <v>32</v>
      </c>
      <c r="J1035" s="5" t="s">
        <v>1805</v>
      </c>
      <c r="K1035" s="5" t="s">
        <v>27</v>
      </c>
      <c r="L1035" s="5" t="s">
        <v>28</v>
      </c>
      <c r="M1035" s="5" t="s">
        <v>1839</v>
      </c>
      <c r="N1035" s="6">
        <v>21000</v>
      </c>
      <c r="O1035" s="6">
        <v>596473.90879999998</v>
      </c>
    </row>
    <row r="1036" spans="1:15" x14ac:dyDescent="0.3">
      <c r="A1036" s="3" t="str">
        <f>List!$I$7</f>
        <v>2019-20</v>
      </c>
      <c r="B1036" s="3" t="s">
        <v>92</v>
      </c>
      <c r="C1036" s="3">
        <v>12</v>
      </c>
      <c r="D1036" s="3" t="s">
        <v>1817</v>
      </c>
      <c r="E1036" s="3" t="s">
        <v>222</v>
      </c>
      <c r="F1036" s="3">
        <v>63</v>
      </c>
      <c r="G1036" s="3" t="s">
        <v>1210</v>
      </c>
      <c r="H1036" s="3" t="s">
        <v>1282</v>
      </c>
      <c r="I1036" s="3" t="s">
        <v>59</v>
      </c>
      <c r="J1036" s="3" t="s">
        <v>86</v>
      </c>
      <c r="K1036" s="3" t="s">
        <v>21</v>
      </c>
      <c r="L1036" s="3" t="s">
        <v>22</v>
      </c>
      <c r="M1036" s="3" t="s">
        <v>1840</v>
      </c>
      <c r="N1036" s="4">
        <v>58500</v>
      </c>
      <c r="O1036" s="4">
        <v>11756454.652800003</v>
      </c>
    </row>
    <row r="1037" spans="1:15" x14ac:dyDescent="0.3">
      <c r="A1037" s="5" t="str">
        <f>List!$I$7</f>
        <v>2019-20</v>
      </c>
      <c r="B1037" s="5" t="s">
        <v>76</v>
      </c>
      <c r="C1037" s="5">
        <v>4</v>
      </c>
      <c r="D1037" s="5" t="s">
        <v>1819</v>
      </c>
      <c r="E1037" s="5" t="s">
        <v>209</v>
      </c>
      <c r="F1037" s="5">
        <v>64</v>
      </c>
      <c r="G1037" s="5" t="s">
        <v>767</v>
      </c>
      <c r="H1037" s="5" t="s">
        <v>1566</v>
      </c>
      <c r="I1037" s="5" t="s">
        <v>20</v>
      </c>
      <c r="J1037" s="5" t="s">
        <v>86</v>
      </c>
      <c r="K1037" s="5" t="s">
        <v>48</v>
      </c>
      <c r="L1037" s="5" t="s">
        <v>49</v>
      </c>
      <c r="M1037" s="5" t="s">
        <v>1839</v>
      </c>
      <c r="N1037" s="6">
        <v>87000</v>
      </c>
      <c r="O1037" s="6">
        <v>2963216.52</v>
      </c>
    </row>
    <row r="1038" spans="1:15" x14ac:dyDescent="0.3">
      <c r="A1038" s="3" t="str">
        <f>List!$I$7</f>
        <v>2019-20</v>
      </c>
      <c r="B1038" s="3" t="s">
        <v>60</v>
      </c>
      <c r="C1038" s="3">
        <v>6</v>
      </c>
      <c r="D1038" s="3" t="s">
        <v>1819</v>
      </c>
      <c r="E1038" s="3" t="s">
        <v>425</v>
      </c>
      <c r="F1038" s="3">
        <v>76</v>
      </c>
      <c r="G1038" s="3" t="s">
        <v>705</v>
      </c>
      <c r="H1038" s="3" t="s">
        <v>1177</v>
      </c>
      <c r="I1038" s="3" t="s">
        <v>26</v>
      </c>
      <c r="J1038" s="3" t="s">
        <v>72</v>
      </c>
      <c r="K1038" s="3" t="s">
        <v>48</v>
      </c>
      <c r="L1038" s="3" t="s">
        <v>49</v>
      </c>
      <c r="M1038" s="3" t="s">
        <v>1840</v>
      </c>
      <c r="N1038" s="4">
        <v>9000</v>
      </c>
      <c r="O1038" s="4">
        <v>2659742.2763999999</v>
      </c>
    </row>
    <row r="1039" spans="1:15" x14ac:dyDescent="0.3">
      <c r="A1039" s="5" t="str">
        <f>List!$I$7</f>
        <v>2019-20</v>
      </c>
      <c r="B1039" s="5" t="s">
        <v>36</v>
      </c>
      <c r="C1039" s="5">
        <v>8</v>
      </c>
      <c r="D1039" s="5" t="s">
        <v>1816</v>
      </c>
      <c r="E1039" s="5" t="s">
        <v>439</v>
      </c>
      <c r="F1039" s="5">
        <v>46</v>
      </c>
      <c r="G1039" s="5" t="s">
        <v>790</v>
      </c>
      <c r="H1039" s="5" t="s">
        <v>900</v>
      </c>
      <c r="I1039" s="5" t="s">
        <v>26</v>
      </c>
      <c r="J1039" s="5" t="s">
        <v>44</v>
      </c>
      <c r="K1039" s="5" t="s">
        <v>27</v>
      </c>
      <c r="L1039" s="5" t="s">
        <v>35</v>
      </c>
      <c r="M1039" s="5" t="s">
        <v>1840</v>
      </c>
      <c r="N1039" s="6">
        <v>30000</v>
      </c>
      <c r="O1039" s="6">
        <v>857550.56</v>
      </c>
    </row>
    <row r="1040" spans="1:15" x14ac:dyDescent="0.3">
      <c r="A1040" s="3" t="str">
        <f>List!$I$7</f>
        <v>2019-20</v>
      </c>
      <c r="B1040" s="3" t="s">
        <v>36</v>
      </c>
      <c r="C1040" s="3">
        <v>8</v>
      </c>
      <c r="D1040" s="3" t="s">
        <v>1816</v>
      </c>
      <c r="E1040" s="3" t="s">
        <v>104</v>
      </c>
      <c r="F1040" s="3">
        <v>35</v>
      </c>
      <c r="G1040" s="3" t="s">
        <v>1077</v>
      </c>
      <c r="H1040" s="3" t="s">
        <v>921</v>
      </c>
      <c r="I1040" s="3" t="s">
        <v>26</v>
      </c>
      <c r="J1040" s="3" t="s">
        <v>86</v>
      </c>
      <c r="K1040" s="3" t="s">
        <v>34</v>
      </c>
      <c r="L1040" s="3" t="s">
        <v>35</v>
      </c>
      <c r="M1040" s="3" t="s">
        <v>1840</v>
      </c>
      <c r="N1040" s="4">
        <v>51000</v>
      </c>
      <c r="O1040" s="4">
        <v>27929674.476</v>
      </c>
    </row>
    <row r="1041" spans="1:15" x14ac:dyDescent="0.3">
      <c r="A1041" s="5" t="str">
        <f>List!$I$7</f>
        <v>2019-20</v>
      </c>
      <c r="B1041" s="5" t="s">
        <v>101</v>
      </c>
      <c r="C1041" s="5">
        <v>9</v>
      </c>
      <c r="D1041" s="5" t="s">
        <v>1816</v>
      </c>
      <c r="E1041" s="5" t="s">
        <v>160</v>
      </c>
      <c r="F1041" s="5">
        <v>6</v>
      </c>
      <c r="G1041" s="5" t="s">
        <v>724</v>
      </c>
      <c r="H1041" s="5" t="s">
        <v>1559</v>
      </c>
      <c r="I1041" s="5" t="s">
        <v>20</v>
      </c>
      <c r="J1041" s="5" t="s">
        <v>44</v>
      </c>
      <c r="K1041" s="5" t="s">
        <v>34</v>
      </c>
      <c r="L1041" s="5" t="s">
        <v>35</v>
      </c>
      <c r="M1041" s="5" t="s">
        <v>1841</v>
      </c>
      <c r="N1041" s="6">
        <v>49500</v>
      </c>
      <c r="O1041" s="6">
        <v>362662.48260000005</v>
      </c>
    </row>
    <row r="1042" spans="1:15" x14ac:dyDescent="0.3">
      <c r="A1042" s="3" t="str">
        <f>List!$I$7</f>
        <v>2019-20</v>
      </c>
      <c r="B1042" s="3" t="s">
        <v>92</v>
      </c>
      <c r="C1042" s="3">
        <v>12</v>
      </c>
      <c r="D1042" s="3" t="s">
        <v>1817</v>
      </c>
      <c r="E1042" s="3" t="s">
        <v>335</v>
      </c>
      <c r="F1042" s="3">
        <v>19</v>
      </c>
      <c r="G1042" s="3" t="s">
        <v>321</v>
      </c>
      <c r="H1042" s="3" t="s">
        <v>1074</v>
      </c>
      <c r="I1042" s="3" t="s">
        <v>59</v>
      </c>
      <c r="J1042" s="3" t="s">
        <v>33</v>
      </c>
      <c r="K1042" s="3" t="s">
        <v>48</v>
      </c>
      <c r="L1042" s="3" t="s">
        <v>49</v>
      </c>
      <c r="M1042" s="3" t="s">
        <v>1841</v>
      </c>
      <c r="N1042" s="4">
        <v>46500</v>
      </c>
      <c r="O1042" s="4">
        <v>720342.79019999981</v>
      </c>
    </row>
    <row r="1043" spans="1:15" x14ac:dyDescent="0.3">
      <c r="A1043" s="5" t="str">
        <f>List!$I$7</f>
        <v>2019-20</v>
      </c>
      <c r="B1043" s="5" t="s">
        <v>125</v>
      </c>
      <c r="C1043" s="5">
        <v>7</v>
      </c>
      <c r="D1043" s="5" t="s">
        <v>1816</v>
      </c>
      <c r="E1043" s="5" t="s">
        <v>402</v>
      </c>
      <c r="F1043" s="5">
        <v>36</v>
      </c>
      <c r="G1043" s="5" t="s">
        <v>323</v>
      </c>
      <c r="H1043" s="5" t="s">
        <v>1452</v>
      </c>
      <c r="I1043" s="5" t="s">
        <v>54</v>
      </c>
      <c r="J1043" s="5" t="s">
        <v>72</v>
      </c>
      <c r="K1043" s="5" t="s">
        <v>48</v>
      </c>
      <c r="L1043" s="5" t="s">
        <v>55</v>
      </c>
      <c r="M1043" s="5" t="s">
        <v>1839</v>
      </c>
      <c r="N1043" s="6">
        <v>78000</v>
      </c>
      <c r="O1043" s="6">
        <v>557562.99456000014</v>
      </c>
    </row>
    <row r="1044" spans="1:15" x14ac:dyDescent="0.3">
      <c r="A1044" s="3" t="str">
        <f>List!$I$7</f>
        <v>2019-20</v>
      </c>
      <c r="B1044" s="3" t="s">
        <v>50</v>
      </c>
      <c r="C1044" s="3">
        <v>11</v>
      </c>
      <c r="D1044" s="3" t="s">
        <v>1817</v>
      </c>
      <c r="E1044" s="3" t="s">
        <v>77</v>
      </c>
      <c r="F1044" s="3">
        <v>64</v>
      </c>
      <c r="G1044" s="3" t="s">
        <v>324</v>
      </c>
      <c r="H1044" s="3" t="s">
        <v>242</v>
      </c>
      <c r="I1044" s="3" t="s">
        <v>59</v>
      </c>
      <c r="J1044" s="3" t="s">
        <v>86</v>
      </c>
      <c r="K1044" s="3" t="s">
        <v>48</v>
      </c>
      <c r="L1044" s="3" t="s">
        <v>49</v>
      </c>
      <c r="M1044" s="3" t="s">
        <v>1840</v>
      </c>
      <c r="N1044" s="4">
        <v>78000</v>
      </c>
      <c r="O1044" s="4">
        <v>5216046.9504000004</v>
      </c>
    </row>
    <row r="1045" spans="1:15" x14ac:dyDescent="0.3">
      <c r="A1045" s="5" t="str">
        <f>List!$I$7</f>
        <v>2019-20</v>
      </c>
      <c r="B1045" s="5" t="s">
        <v>36</v>
      </c>
      <c r="C1045" s="5">
        <v>8</v>
      </c>
      <c r="D1045" s="5" t="s">
        <v>1816</v>
      </c>
      <c r="E1045" s="5" t="s">
        <v>475</v>
      </c>
      <c r="F1045" s="5">
        <v>66</v>
      </c>
      <c r="G1045" s="5" t="s">
        <v>1064</v>
      </c>
      <c r="H1045" s="5" t="s">
        <v>661</v>
      </c>
      <c r="I1045" s="5" t="s">
        <v>59</v>
      </c>
      <c r="J1045" s="5" t="s">
        <v>44</v>
      </c>
      <c r="K1045" s="5" t="s">
        <v>21</v>
      </c>
      <c r="L1045" s="5" t="s">
        <v>22</v>
      </c>
      <c r="M1045" s="5" t="s">
        <v>1840</v>
      </c>
      <c r="N1045" s="6">
        <v>15000</v>
      </c>
      <c r="O1045" s="6">
        <v>278706.56</v>
      </c>
    </row>
    <row r="1046" spans="1:15" x14ac:dyDescent="0.3">
      <c r="A1046" s="3" t="str">
        <f>List!$I$7</f>
        <v>2019-20</v>
      </c>
      <c r="B1046" s="3" t="s">
        <v>16</v>
      </c>
      <c r="C1046" s="3">
        <v>10</v>
      </c>
      <c r="D1046" s="3" t="s">
        <v>1817</v>
      </c>
      <c r="E1046" s="3" t="s">
        <v>286</v>
      </c>
      <c r="F1046" s="3">
        <v>13</v>
      </c>
      <c r="G1046" s="3" t="s">
        <v>328</v>
      </c>
      <c r="H1046" s="3" t="s">
        <v>758</v>
      </c>
      <c r="I1046" s="3" t="s">
        <v>40</v>
      </c>
      <c r="J1046" s="3" t="s">
        <v>72</v>
      </c>
      <c r="K1046" s="3" t="s">
        <v>27</v>
      </c>
      <c r="L1046" s="3" t="s">
        <v>35</v>
      </c>
      <c r="M1046" s="3" t="s">
        <v>1840</v>
      </c>
      <c r="N1046" s="4">
        <v>42000</v>
      </c>
      <c r="O1046" s="4">
        <v>565736.74080000003</v>
      </c>
    </row>
    <row r="1047" spans="1:15" x14ac:dyDescent="0.3">
      <c r="A1047" s="5" t="str">
        <f>List!$I$7</f>
        <v>2019-20</v>
      </c>
      <c r="B1047" s="5" t="s">
        <v>83</v>
      </c>
      <c r="C1047" s="5">
        <v>3</v>
      </c>
      <c r="D1047" s="5" t="s">
        <v>1818</v>
      </c>
      <c r="E1047" s="5" t="s">
        <v>295</v>
      </c>
      <c r="F1047" s="5">
        <v>26</v>
      </c>
      <c r="G1047" s="5" t="s">
        <v>333</v>
      </c>
      <c r="H1047" s="5" t="s">
        <v>418</v>
      </c>
      <c r="I1047" s="5" t="s">
        <v>32</v>
      </c>
      <c r="J1047" s="5" t="s">
        <v>33</v>
      </c>
      <c r="K1047" s="5" t="s">
        <v>27</v>
      </c>
      <c r="L1047" s="5" t="s">
        <v>28</v>
      </c>
      <c r="M1047" s="5" t="s">
        <v>1840</v>
      </c>
      <c r="N1047" s="6">
        <v>66000</v>
      </c>
      <c r="O1047" s="6">
        <v>477534.16655999998</v>
      </c>
    </row>
    <row r="1048" spans="1:15" x14ac:dyDescent="0.3">
      <c r="A1048" s="3" t="str">
        <f>List!$I$7</f>
        <v>2019-20</v>
      </c>
      <c r="B1048" s="3" t="s">
        <v>101</v>
      </c>
      <c r="C1048" s="3">
        <v>9</v>
      </c>
      <c r="D1048" s="3" t="s">
        <v>1816</v>
      </c>
      <c r="E1048" s="3" t="s">
        <v>714</v>
      </c>
      <c r="F1048" s="3">
        <v>73</v>
      </c>
      <c r="G1048" s="3" t="s">
        <v>757</v>
      </c>
      <c r="H1048" s="3" t="s">
        <v>156</v>
      </c>
      <c r="I1048" s="3" t="s">
        <v>63</v>
      </c>
      <c r="J1048" s="3" t="s">
        <v>86</v>
      </c>
      <c r="K1048" s="3" t="s">
        <v>48</v>
      </c>
      <c r="L1048" s="3" t="s">
        <v>49</v>
      </c>
      <c r="M1048" s="3" t="s">
        <v>1841</v>
      </c>
      <c r="N1048" s="4">
        <v>24000</v>
      </c>
      <c r="O1048" s="4">
        <v>195663.6</v>
      </c>
    </row>
    <row r="1049" spans="1:15" x14ac:dyDescent="0.3">
      <c r="A1049" s="5" t="str">
        <f>List!$I$7</f>
        <v>2019-20</v>
      </c>
      <c r="B1049" s="5" t="s">
        <v>141</v>
      </c>
      <c r="C1049" s="5">
        <v>5</v>
      </c>
      <c r="D1049" s="5" t="s">
        <v>1819</v>
      </c>
      <c r="E1049" s="5" t="s">
        <v>119</v>
      </c>
      <c r="F1049" s="5">
        <v>76</v>
      </c>
      <c r="G1049" s="5" t="s">
        <v>1049</v>
      </c>
      <c r="H1049" s="5" t="s">
        <v>1363</v>
      </c>
      <c r="I1049" s="5" t="s">
        <v>80</v>
      </c>
      <c r="J1049" s="5" t="s">
        <v>1806</v>
      </c>
      <c r="K1049" s="5" t="s">
        <v>48</v>
      </c>
      <c r="L1049" s="5" t="s">
        <v>49</v>
      </c>
      <c r="M1049" s="5" t="s">
        <v>1839</v>
      </c>
      <c r="N1049" s="6">
        <v>48000</v>
      </c>
      <c r="O1049" s="6">
        <v>342632.9975</v>
      </c>
    </row>
    <row r="1050" spans="1:15" x14ac:dyDescent="0.3">
      <c r="A1050" s="3" t="str">
        <f>List!$I$7</f>
        <v>2019-20</v>
      </c>
      <c r="B1050" s="3" t="s">
        <v>60</v>
      </c>
      <c r="C1050" s="3">
        <v>6</v>
      </c>
      <c r="D1050" s="3" t="s">
        <v>1819</v>
      </c>
      <c r="E1050" s="3" t="s">
        <v>342</v>
      </c>
      <c r="F1050" s="3">
        <v>73</v>
      </c>
      <c r="G1050" s="3" t="s">
        <v>1739</v>
      </c>
      <c r="H1050" s="3" t="s">
        <v>1517</v>
      </c>
      <c r="I1050" s="3" t="s">
        <v>59</v>
      </c>
      <c r="J1050" s="3" t="s">
        <v>1805</v>
      </c>
      <c r="K1050" s="3" t="s">
        <v>48</v>
      </c>
      <c r="L1050" s="3" t="s">
        <v>49</v>
      </c>
      <c r="M1050" s="3" t="s">
        <v>1841</v>
      </c>
      <c r="N1050" s="4">
        <v>28500</v>
      </c>
      <c r="O1050" s="4">
        <v>10580604.183599999</v>
      </c>
    </row>
    <row r="1051" spans="1:15" x14ac:dyDescent="0.3">
      <c r="A1051" s="5" t="str">
        <f>List!$I$7</f>
        <v>2019-20</v>
      </c>
      <c r="B1051" s="5" t="s">
        <v>76</v>
      </c>
      <c r="C1051" s="5">
        <v>4</v>
      </c>
      <c r="D1051" s="5" t="s">
        <v>1819</v>
      </c>
      <c r="E1051" s="5" t="s">
        <v>64</v>
      </c>
      <c r="F1051" s="5">
        <v>11</v>
      </c>
      <c r="G1051" s="5" t="s">
        <v>1154</v>
      </c>
      <c r="H1051" s="5" t="s">
        <v>954</v>
      </c>
      <c r="I1051" s="5" t="s">
        <v>40</v>
      </c>
      <c r="J1051" s="5" t="s">
        <v>33</v>
      </c>
      <c r="K1051" s="5" t="s">
        <v>21</v>
      </c>
      <c r="L1051" s="5" t="s">
        <v>22</v>
      </c>
      <c r="M1051" s="5" t="s">
        <v>1840</v>
      </c>
      <c r="N1051" s="6">
        <v>40500</v>
      </c>
      <c r="O1051" s="6">
        <v>19400632.930800002</v>
      </c>
    </row>
    <row r="1052" spans="1:15" x14ac:dyDescent="0.3">
      <c r="A1052" s="3" t="str">
        <f>List!$I$7</f>
        <v>2019-20</v>
      </c>
      <c r="B1052" s="3" t="s">
        <v>50</v>
      </c>
      <c r="C1052" s="3">
        <v>11</v>
      </c>
      <c r="D1052" s="3" t="s">
        <v>1817</v>
      </c>
      <c r="E1052" s="3" t="s">
        <v>202</v>
      </c>
      <c r="F1052" s="3">
        <v>76</v>
      </c>
      <c r="G1052" s="3" t="s">
        <v>336</v>
      </c>
      <c r="H1052" s="3" t="s">
        <v>743</v>
      </c>
      <c r="I1052" s="3" t="s">
        <v>40</v>
      </c>
      <c r="J1052" s="3" t="s">
        <v>86</v>
      </c>
      <c r="K1052" s="3" t="s">
        <v>48</v>
      </c>
      <c r="L1052" s="3" t="s">
        <v>49</v>
      </c>
      <c r="M1052" s="3" t="s">
        <v>1839</v>
      </c>
      <c r="N1052" s="4">
        <v>88500</v>
      </c>
      <c r="O1052" s="4">
        <v>334099.48880000005</v>
      </c>
    </row>
    <row r="1053" spans="1:15" x14ac:dyDescent="0.3">
      <c r="A1053" s="5" t="str">
        <f>List!$I$7</f>
        <v>2019-20</v>
      </c>
      <c r="B1053" s="5" t="s">
        <v>101</v>
      </c>
      <c r="C1053" s="5">
        <v>9</v>
      </c>
      <c r="D1053" s="5" t="s">
        <v>1816</v>
      </c>
      <c r="E1053" s="5" t="s">
        <v>170</v>
      </c>
      <c r="F1053" s="5">
        <v>12</v>
      </c>
      <c r="G1053" s="5" t="s">
        <v>186</v>
      </c>
      <c r="H1053" s="5" t="s">
        <v>771</v>
      </c>
      <c r="I1053" s="5" t="s">
        <v>40</v>
      </c>
      <c r="J1053" s="5" t="s">
        <v>1806</v>
      </c>
      <c r="K1053" s="5" t="s">
        <v>48</v>
      </c>
      <c r="L1053" s="5" t="s">
        <v>55</v>
      </c>
      <c r="M1053" s="5" t="s">
        <v>1841</v>
      </c>
      <c r="N1053" s="6">
        <v>64500</v>
      </c>
      <c r="O1053" s="6">
        <v>35315365.678559996</v>
      </c>
    </row>
    <row r="1054" spans="1:15" x14ac:dyDescent="0.3">
      <c r="A1054" s="3" t="str">
        <f>List!$I$7</f>
        <v>2019-20</v>
      </c>
      <c r="B1054" s="3" t="s">
        <v>141</v>
      </c>
      <c r="C1054" s="3">
        <v>5</v>
      </c>
      <c r="D1054" s="3" t="s">
        <v>1819</v>
      </c>
      <c r="E1054" s="3" t="s">
        <v>439</v>
      </c>
      <c r="F1054" s="3">
        <v>51</v>
      </c>
      <c r="G1054" s="3" t="s">
        <v>1792</v>
      </c>
      <c r="H1054" s="3" t="s">
        <v>907</v>
      </c>
      <c r="I1054" s="3" t="s">
        <v>59</v>
      </c>
      <c r="J1054" s="3" t="s">
        <v>72</v>
      </c>
      <c r="K1054" s="3" t="s">
        <v>21</v>
      </c>
      <c r="L1054" s="3" t="s">
        <v>22</v>
      </c>
      <c r="M1054" s="3" t="s">
        <v>1841</v>
      </c>
      <c r="N1054" s="4">
        <v>81000</v>
      </c>
      <c r="O1054" s="4">
        <v>9009656.568</v>
      </c>
    </row>
    <row r="1055" spans="1:15" x14ac:dyDescent="0.3">
      <c r="A1055" s="5" t="str">
        <f>List!$I$7</f>
        <v>2019-20</v>
      </c>
      <c r="B1055" s="5" t="s">
        <v>101</v>
      </c>
      <c r="C1055" s="5">
        <v>9</v>
      </c>
      <c r="D1055" s="5" t="s">
        <v>1816</v>
      </c>
      <c r="E1055" s="5" t="s">
        <v>277</v>
      </c>
      <c r="F1055" s="5">
        <v>43</v>
      </c>
      <c r="G1055" s="5" t="s">
        <v>482</v>
      </c>
      <c r="H1055" s="5" t="s">
        <v>115</v>
      </c>
      <c r="I1055" s="5" t="s">
        <v>40</v>
      </c>
      <c r="J1055" s="5" t="s">
        <v>33</v>
      </c>
      <c r="K1055" s="5" t="s">
        <v>34</v>
      </c>
      <c r="L1055" s="5" t="s">
        <v>35</v>
      </c>
      <c r="M1055" s="5" t="s">
        <v>1840</v>
      </c>
      <c r="N1055" s="6">
        <v>85500</v>
      </c>
      <c r="O1055" s="6">
        <v>794803.25760000001</v>
      </c>
    </row>
    <row r="1056" spans="1:15" x14ac:dyDescent="0.3">
      <c r="A1056" s="3" t="str">
        <f>List!$I$7</f>
        <v>2019-20</v>
      </c>
      <c r="B1056" s="3" t="s">
        <v>141</v>
      </c>
      <c r="C1056" s="3">
        <v>5</v>
      </c>
      <c r="D1056" s="3" t="s">
        <v>1819</v>
      </c>
      <c r="E1056" s="3" t="s">
        <v>335</v>
      </c>
      <c r="F1056" s="3">
        <v>55</v>
      </c>
      <c r="G1056" s="3" t="s">
        <v>855</v>
      </c>
      <c r="H1056" s="3" t="s">
        <v>1142</v>
      </c>
      <c r="I1056" s="3" t="s">
        <v>80</v>
      </c>
      <c r="J1056" s="3" t="s">
        <v>33</v>
      </c>
      <c r="K1056" s="3" t="s">
        <v>48</v>
      </c>
      <c r="L1056" s="3" t="s">
        <v>55</v>
      </c>
      <c r="M1056" s="3" t="s">
        <v>1841</v>
      </c>
      <c r="N1056" s="4">
        <v>45000</v>
      </c>
      <c r="O1056" s="4">
        <v>2589639.9539999994</v>
      </c>
    </row>
    <row r="1057" spans="1:15" x14ac:dyDescent="0.3">
      <c r="A1057" s="5" t="str">
        <f>List!$I$7</f>
        <v>2019-20</v>
      </c>
      <c r="B1057" s="5" t="s">
        <v>141</v>
      </c>
      <c r="C1057" s="5">
        <v>5</v>
      </c>
      <c r="D1057" s="5" t="s">
        <v>1819</v>
      </c>
      <c r="E1057" s="5" t="s">
        <v>332</v>
      </c>
      <c r="F1057" s="5">
        <v>10</v>
      </c>
      <c r="G1057" s="5" t="s">
        <v>345</v>
      </c>
      <c r="H1057" s="5" t="s">
        <v>950</v>
      </c>
      <c r="I1057" s="5" t="s">
        <v>40</v>
      </c>
      <c r="J1057" s="5" t="s">
        <v>1805</v>
      </c>
      <c r="K1057" s="5" t="s">
        <v>48</v>
      </c>
      <c r="L1057" s="5" t="s">
        <v>55</v>
      </c>
      <c r="M1057" s="5" t="s">
        <v>1840</v>
      </c>
      <c r="N1057" s="6">
        <v>12000</v>
      </c>
      <c r="O1057" s="6">
        <v>5040643.2560000001</v>
      </c>
    </row>
    <row r="1058" spans="1:15" x14ac:dyDescent="0.3">
      <c r="A1058" s="3" t="str">
        <f>List!$I$7</f>
        <v>2019-20</v>
      </c>
      <c r="B1058" s="3" t="s">
        <v>45</v>
      </c>
      <c r="C1058" s="3">
        <v>2</v>
      </c>
      <c r="D1058" s="3" t="s">
        <v>1818</v>
      </c>
      <c r="E1058" s="3" t="s">
        <v>163</v>
      </c>
      <c r="F1058" s="3">
        <v>2</v>
      </c>
      <c r="G1058" s="3" t="s">
        <v>1428</v>
      </c>
      <c r="H1058" s="3" t="s">
        <v>423</v>
      </c>
      <c r="I1058" s="3" t="s">
        <v>63</v>
      </c>
      <c r="J1058" s="3" t="s">
        <v>86</v>
      </c>
      <c r="K1058" s="3" t="s">
        <v>34</v>
      </c>
      <c r="L1058" s="3" t="s">
        <v>35</v>
      </c>
      <c r="M1058" s="3" t="s">
        <v>1841</v>
      </c>
      <c r="N1058" s="4">
        <v>27000</v>
      </c>
      <c r="O1058" s="4">
        <v>14194994.156639999</v>
      </c>
    </row>
    <row r="1059" spans="1:15" x14ac:dyDescent="0.3">
      <c r="A1059" s="5" t="str">
        <f>List!$I$7</f>
        <v>2019-20</v>
      </c>
      <c r="B1059" s="5" t="s">
        <v>92</v>
      </c>
      <c r="C1059" s="5">
        <v>12</v>
      </c>
      <c r="D1059" s="5" t="s">
        <v>1817</v>
      </c>
      <c r="E1059" s="5" t="s">
        <v>170</v>
      </c>
      <c r="F1059" s="5">
        <v>1</v>
      </c>
      <c r="G1059" s="5" t="s">
        <v>227</v>
      </c>
      <c r="H1059" s="5" t="s">
        <v>1040</v>
      </c>
      <c r="I1059" s="5" t="s">
        <v>32</v>
      </c>
      <c r="J1059" s="5" t="s">
        <v>72</v>
      </c>
      <c r="K1059" s="5" t="s">
        <v>27</v>
      </c>
      <c r="L1059" s="5" t="s">
        <v>35</v>
      </c>
      <c r="M1059" s="5" t="s">
        <v>1840</v>
      </c>
      <c r="N1059" s="6">
        <v>91500</v>
      </c>
      <c r="O1059" s="6">
        <v>496162.30752000009</v>
      </c>
    </row>
    <row r="1060" spans="1:15" x14ac:dyDescent="0.3">
      <c r="A1060" s="3" t="str">
        <f>List!$I$7</f>
        <v>2019-20</v>
      </c>
      <c r="B1060" s="3" t="s">
        <v>141</v>
      </c>
      <c r="C1060" s="3">
        <v>5</v>
      </c>
      <c r="D1060" s="3" t="s">
        <v>1819</v>
      </c>
      <c r="E1060" s="3" t="s">
        <v>260</v>
      </c>
      <c r="F1060" s="3">
        <v>74</v>
      </c>
      <c r="G1060" s="3" t="s">
        <v>355</v>
      </c>
      <c r="H1060" s="3" t="s">
        <v>489</v>
      </c>
      <c r="I1060" s="3" t="s">
        <v>20</v>
      </c>
      <c r="J1060" s="3" t="s">
        <v>72</v>
      </c>
      <c r="K1060" s="3" t="s">
        <v>27</v>
      </c>
      <c r="L1060" s="3" t="s">
        <v>28</v>
      </c>
      <c r="M1060" s="3" t="s">
        <v>1840</v>
      </c>
      <c r="N1060" s="4">
        <v>75000</v>
      </c>
      <c r="O1060" s="4">
        <v>12837442.094400002</v>
      </c>
    </row>
    <row r="1061" spans="1:15" x14ac:dyDescent="0.3">
      <c r="A1061" s="5" t="str">
        <f>List!$I$7</f>
        <v>2019-20</v>
      </c>
      <c r="B1061" s="5" t="s">
        <v>16</v>
      </c>
      <c r="C1061" s="5">
        <v>10</v>
      </c>
      <c r="D1061" s="5" t="s">
        <v>1817</v>
      </c>
      <c r="E1061" s="5" t="s">
        <v>238</v>
      </c>
      <c r="F1061" s="5">
        <v>28</v>
      </c>
      <c r="G1061" s="5" t="s">
        <v>968</v>
      </c>
      <c r="H1061" s="5" t="s">
        <v>58</v>
      </c>
      <c r="I1061" s="5" t="s">
        <v>59</v>
      </c>
      <c r="J1061" s="5" t="s">
        <v>1805</v>
      </c>
      <c r="K1061" s="5" t="s">
        <v>48</v>
      </c>
      <c r="L1061" s="5" t="s">
        <v>49</v>
      </c>
      <c r="M1061" s="5" t="s">
        <v>1840</v>
      </c>
      <c r="N1061" s="6">
        <v>57000</v>
      </c>
      <c r="O1061" s="6">
        <v>2007783.9143999999</v>
      </c>
    </row>
    <row r="1062" spans="1:15" x14ac:dyDescent="0.3">
      <c r="A1062" s="3" t="str">
        <f>List!$I$7</f>
        <v>2019-20</v>
      </c>
      <c r="B1062" s="3" t="s">
        <v>45</v>
      </c>
      <c r="C1062" s="3">
        <v>2</v>
      </c>
      <c r="D1062" s="3" t="s">
        <v>1818</v>
      </c>
      <c r="E1062" s="3" t="s">
        <v>17</v>
      </c>
      <c r="F1062" s="3">
        <v>55</v>
      </c>
      <c r="G1062" s="3" t="s">
        <v>357</v>
      </c>
      <c r="H1062" s="3" t="s">
        <v>1095</v>
      </c>
      <c r="I1062" s="3" t="s">
        <v>26</v>
      </c>
      <c r="J1062" s="3" t="s">
        <v>1806</v>
      </c>
      <c r="K1062" s="3" t="s">
        <v>48</v>
      </c>
      <c r="L1062" s="3" t="s">
        <v>55</v>
      </c>
      <c r="M1062" s="3" t="s">
        <v>1840</v>
      </c>
      <c r="N1062" s="4">
        <v>24000</v>
      </c>
      <c r="O1062" s="4">
        <v>169525.73439999999</v>
      </c>
    </row>
    <row r="1063" spans="1:15" x14ac:dyDescent="0.3">
      <c r="A1063" s="5" t="str">
        <f>List!$I$7</f>
        <v>2019-20</v>
      </c>
      <c r="B1063" s="5" t="s">
        <v>60</v>
      </c>
      <c r="C1063" s="5">
        <v>6</v>
      </c>
      <c r="D1063" s="5" t="s">
        <v>1819</v>
      </c>
      <c r="E1063" s="5" t="s">
        <v>240</v>
      </c>
      <c r="F1063" s="5">
        <v>63</v>
      </c>
      <c r="G1063" s="5" t="s">
        <v>181</v>
      </c>
      <c r="H1063" s="5" t="s">
        <v>798</v>
      </c>
      <c r="I1063" s="5" t="s">
        <v>54</v>
      </c>
      <c r="J1063" s="5" t="s">
        <v>72</v>
      </c>
      <c r="K1063" s="5" t="s">
        <v>21</v>
      </c>
      <c r="L1063" s="5" t="s">
        <v>22</v>
      </c>
      <c r="M1063" s="5" t="s">
        <v>1839</v>
      </c>
      <c r="N1063" s="6">
        <v>21000</v>
      </c>
      <c r="O1063" s="6">
        <v>151730.0092</v>
      </c>
    </row>
    <row r="1064" spans="1:15" x14ac:dyDescent="0.3">
      <c r="A1064" s="3" t="str">
        <f>List!$I$7</f>
        <v>2019-20</v>
      </c>
      <c r="B1064" s="3" t="s">
        <v>101</v>
      </c>
      <c r="C1064" s="3">
        <v>9</v>
      </c>
      <c r="D1064" s="3" t="s">
        <v>1816</v>
      </c>
      <c r="E1064" s="3" t="s">
        <v>51</v>
      </c>
      <c r="F1064" s="3">
        <v>36</v>
      </c>
      <c r="G1064" s="3" t="s">
        <v>1276</v>
      </c>
      <c r="H1064" s="3" t="s">
        <v>712</v>
      </c>
      <c r="I1064" s="3" t="s">
        <v>54</v>
      </c>
      <c r="J1064" s="3" t="s">
        <v>44</v>
      </c>
      <c r="K1064" s="3" t="s">
        <v>48</v>
      </c>
      <c r="L1064" s="3" t="s">
        <v>55</v>
      </c>
      <c r="M1064" s="3" t="s">
        <v>1841</v>
      </c>
      <c r="N1064" s="4">
        <v>21000</v>
      </c>
      <c r="O1064" s="4">
        <v>51689.545600000005</v>
      </c>
    </row>
    <row r="1065" spans="1:15" x14ac:dyDescent="0.3">
      <c r="A1065" s="5" t="str">
        <f>List!$I$7</f>
        <v>2019-20</v>
      </c>
      <c r="B1065" s="5" t="s">
        <v>60</v>
      </c>
      <c r="C1065" s="5">
        <v>6</v>
      </c>
      <c r="D1065" s="5" t="s">
        <v>1819</v>
      </c>
      <c r="E1065" s="5" t="s">
        <v>157</v>
      </c>
      <c r="F1065" s="5">
        <v>50</v>
      </c>
      <c r="G1065" s="5" t="s">
        <v>361</v>
      </c>
      <c r="H1065" s="5" t="s">
        <v>563</v>
      </c>
      <c r="I1065" s="5" t="s">
        <v>63</v>
      </c>
      <c r="J1065" s="5" t="s">
        <v>33</v>
      </c>
      <c r="K1065" s="5" t="s">
        <v>21</v>
      </c>
      <c r="L1065" s="5" t="s">
        <v>22</v>
      </c>
      <c r="M1065" s="5" t="s">
        <v>1840</v>
      </c>
      <c r="N1065" s="6">
        <v>15000</v>
      </c>
      <c r="O1065" s="6">
        <v>110533.0248</v>
      </c>
    </row>
    <row r="1066" spans="1:15" x14ac:dyDescent="0.3">
      <c r="A1066" s="3" t="str">
        <f>List!$I$7</f>
        <v>2019-20</v>
      </c>
      <c r="B1066" s="3" t="s">
        <v>60</v>
      </c>
      <c r="C1066" s="3">
        <v>6</v>
      </c>
      <c r="D1066" s="3" t="s">
        <v>1819</v>
      </c>
      <c r="E1066" s="3" t="s">
        <v>714</v>
      </c>
      <c r="F1066" s="3">
        <v>60</v>
      </c>
      <c r="G1066" s="3" t="s">
        <v>363</v>
      </c>
      <c r="H1066" s="3" t="s">
        <v>1122</v>
      </c>
      <c r="I1066" s="3" t="s">
        <v>20</v>
      </c>
      <c r="J1066" s="3" t="s">
        <v>86</v>
      </c>
      <c r="K1066" s="3" t="s">
        <v>27</v>
      </c>
      <c r="L1066" s="3" t="s">
        <v>28</v>
      </c>
      <c r="M1066" s="3" t="s">
        <v>1841</v>
      </c>
      <c r="N1066" s="4">
        <v>55500</v>
      </c>
      <c r="O1066" s="4">
        <v>244120.41522000005</v>
      </c>
    </row>
    <row r="1067" spans="1:15" x14ac:dyDescent="0.3">
      <c r="A1067" s="5" t="str">
        <f>List!$I$7</f>
        <v>2019-20</v>
      </c>
      <c r="B1067" s="5" t="s">
        <v>116</v>
      </c>
      <c r="C1067" s="5">
        <v>1</v>
      </c>
      <c r="D1067" s="5" t="s">
        <v>1818</v>
      </c>
      <c r="E1067" s="5" t="s">
        <v>305</v>
      </c>
      <c r="F1067" s="5">
        <v>69</v>
      </c>
      <c r="G1067" s="5" t="s">
        <v>319</v>
      </c>
      <c r="H1067" s="5" t="s">
        <v>297</v>
      </c>
      <c r="I1067" s="5" t="s">
        <v>32</v>
      </c>
      <c r="J1067" s="5" t="s">
        <v>1805</v>
      </c>
      <c r="K1067" s="5" t="s">
        <v>27</v>
      </c>
      <c r="L1067" s="5" t="s">
        <v>35</v>
      </c>
      <c r="M1067" s="5" t="s">
        <v>1840</v>
      </c>
      <c r="N1067" s="6">
        <v>61500</v>
      </c>
      <c r="O1067" s="6">
        <v>10317569.177519999</v>
      </c>
    </row>
    <row r="1068" spans="1:15" x14ac:dyDescent="0.3">
      <c r="A1068" s="3" t="str">
        <f>List!$I$7</f>
        <v>2019-20</v>
      </c>
      <c r="B1068" s="3" t="s">
        <v>60</v>
      </c>
      <c r="C1068" s="3">
        <v>6</v>
      </c>
      <c r="D1068" s="3" t="s">
        <v>1819</v>
      </c>
      <c r="E1068" s="3" t="s">
        <v>160</v>
      </c>
      <c r="F1068" s="3">
        <v>28</v>
      </c>
      <c r="G1068" s="3" t="s">
        <v>368</v>
      </c>
      <c r="H1068" s="3" t="s">
        <v>1625</v>
      </c>
      <c r="I1068" s="3" t="s">
        <v>80</v>
      </c>
      <c r="J1068" s="3" t="s">
        <v>1805</v>
      </c>
      <c r="K1068" s="3" t="s">
        <v>48</v>
      </c>
      <c r="L1068" s="3" t="s">
        <v>49</v>
      </c>
      <c r="M1068" s="3" t="s">
        <v>1840</v>
      </c>
      <c r="N1068" s="4">
        <v>79500</v>
      </c>
      <c r="O1068" s="4">
        <v>17773243.693920001</v>
      </c>
    </row>
    <row r="1069" spans="1:15" x14ac:dyDescent="0.3">
      <c r="A1069" s="5" t="str">
        <f>List!$I$7</f>
        <v>2019-20</v>
      </c>
      <c r="B1069" s="5" t="s">
        <v>101</v>
      </c>
      <c r="C1069" s="5">
        <v>9</v>
      </c>
      <c r="D1069" s="5" t="s">
        <v>1816</v>
      </c>
      <c r="E1069" s="5" t="s">
        <v>96</v>
      </c>
      <c r="F1069" s="5">
        <v>75</v>
      </c>
      <c r="G1069" s="5" t="s">
        <v>313</v>
      </c>
      <c r="H1069" s="5" t="s">
        <v>1191</v>
      </c>
      <c r="I1069" s="5" t="s">
        <v>54</v>
      </c>
      <c r="J1069" s="5" t="s">
        <v>1806</v>
      </c>
      <c r="K1069" s="5" t="s">
        <v>21</v>
      </c>
      <c r="L1069" s="5" t="s">
        <v>22</v>
      </c>
      <c r="M1069" s="5" t="s">
        <v>1841</v>
      </c>
      <c r="N1069" s="6">
        <v>24000</v>
      </c>
      <c r="O1069" s="6">
        <v>5349040.2239999995</v>
      </c>
    </row>
    <row r="1070" spans="1:15" x14ac:dyDescent="0.3">
      <c r="A1070" s="3" t="str">
        <f>List!$I$7</f>
        <v>2019-20</v>
      </c>
      <c r="B1070" s="3" t="s">
        <v>83</v>
      </c>
      <c r="C1070" s="3">
        <v>3</v>
      </c>
      <c r="D1070" s="3" t="s">
        <v>1818</v>
      </c>
      <c r="E1070" s="3" t="s">
        <v>89</v>
      </c>
      <c r="F1070" s="3">
        <v>75</v>
      </c>
      <c r="G1070" s="3" t="s">
        <v>372</v>
      </c>
      <c r="H1070" s="3" t="s">
        <v>1411</v>
      </c>
      <c r="I1070" s="3" t="s">
        <v>59</v>
      </c>
      <c r="J1070" s="3" t="s">
        <v>1806</v>
      </c>
      <c r="K1070" s="3" t="s">
        <v>21</v>
      </c>
      <c r="L1070" s="3" t="s">
        <v>22</v>
      </c>
      <c r="M1070" s="3" t="s">
        <v>1841</v>
      </c>
      <c r="N1070" s="4">
        <v>37500</v>
      </c>
      <c r="O1070" s="4">
        <v>3453775.62</v>
      </c>
    </row>
    <row r="1071" spans="1:15" x14ac:dyDescent="0.3">
      <c r="A1071" s="5" t="str">
        <f>List!$I$7</f>
        <v>2019-20</v>
      </c>
      <c r="B1071" s="5" t="s">
        <v>36</v>
      </c>
      <c r="C1071" s="5">
        <v>8</v>
      </c>
      <c r="D1071" s="5" t="s">
        <v>1816</v>
      </c>
      <c r="E1071" s="5" t="s">
        <v>305</v>
      </c>
      <c r="F1071" s="5">
        <v>79</v>
      </c>
      <c r="G1071" s="5" t="s">
        <v>375</v>
      </c>
      <c r="H1071" s="5" t="s">
        <v>206</v>
      </c>
      <c r="I1071" s="5" t="s">
        <v>26</v>
      </c>
      <c r="J1071" s="5" t="s">
        <v>1806</v>
      </c>
      <c r="K1071" s="5" t="s">
        <v>27</v>
      </c>
      <c r="L1071" s="5" t="s">
        <v>28</v>
      </c>
      <c r="M1071" s="5" t="s">
        <v>1840</v>
      </c>
      <c r="N1071" s="6">
        <v>46500</v>
      </c>
      <c r="O1071" s="6">
        <v>170901.016</v>
      </c>
    </row>
    <row r="1072" spans="1:15" x14ac:dyDescent="0.3">
      <c r="A1072" s="3" t="str">
        <f>List!$I$7</f>
        <v>2019-20</v>
      </c>
      <c r="B1072" s="3" t="s">
        <v>16</v>
      </c>
      <c r="C1072" s="3">
        <v>10</v>
      </c>
      <c r="D1072" s="3" t="s">
        <v>1817</v>
      </c>
      <c r="E1072" s="3" t="s">
        <v>23</v>
      </c>
      <c r="F1072" s="3">
        <v>51</v>
      </c>
      <c r="G1072" s="3" t="s">
        <v>376</v>
      </c>
      <c r="H1072" s="3" t="s">
        <v>218</v>
      </c>
      <c r="I1072" s="3" t="s">
        <v>63</v>
      </c>
      <c r="J1072" s="3" t="s">
        <v>33</v>
      </c>
      <c r="K1072" s="3" t="s">
        <v>21</v>
      </c>
      <c r="L1072" s="3" t="s">
        <v>22</v>
      </c>
      <c r="M1072" s="3" t="s">
        <v>1840</v>
      </c>
      <c r="N1072" s="4">
        <v>36000</v>
      </c>
      <c r="O1072" s="4">
        <v>756981.40319999994</v>
      </c>
    </row>
    <row r="1073" spans="1:15" x14ac:dyDescent="0.3">
      <c r="A1073" s="5" t="str">
        <f>List!$I$7</f>
        <v>2019-20</v>
      </c>
      <c r="B1073" s="5" t="s">
        <v>125</v>
      </c>
      <c r="C1073" s="5">
        <v>7</v>
      </c>
      <c r="D1073" s="5" t="s">
        <v>1816</v>
      </c>
      <c r="E1073" s="5" t="s">
        <v>238</v>
      </c>
      <c r="F1073" s="5">
        <v>42</v>
      </c>
      <c r="G1073" s="5" t="s">
        <v>378</v>
      </c>
      <c r="H1073" s="5" t="s">
        <v>934</v>
      </c>
      <c r="I1073" s="5" t="s">
        <v>80</v>
      </c>
      <c r="J1073" s="5" t="s">
        <v>1806</v>
      </c>
      <c r="K1073" s="5" t="s">
        <v>21</v>
      </c>
      <c r="L1073" s="5" t="s">
        <v>22</v>
      </c>
      <c r="M1073" s="5" t="s">
        <v>1839</v>
      </c>
      <c r="N1073" s="6">
        <v>22500</v>
      </c>
      <c r="O1073" s="6">
        <v>1751291.1</v>
      </c>
    </row>
    <row r="1074" spans="1:15" x14ac:dyDescent="0.3">
      <c r="A1074" s="3" t="str">
        <f>List!$I$7</f>
        <v>2019-20</v>
      </c>
      <c r="B1074" s="3" t="s">
        <v>125</v>
      </c>
      <c r="C1074" s="3">
        <v>7</v>
      </c>
      <c r="D1074" s="3" t="s">
        <v>1816</v>
      </c>
      <c r="E1074" s="3" t="s">
        <v>410</v>
      </c>
      <c r="F1074" s="3">
        <v>81</v>
      </c>
      <c r="G1074" s="3" t="s">
        <v>353</v>
      </c>
      <c r="H1074" s="3" t="s">
        <v>608</v>
      </c>
      <c r="I1074" s="3" t="s">
        <v>20</v>
      </c>
      <c r="J1074" s="3" t="s">
        <v>44</v>
      </c>
      <c r="K1074" s="3" t="s">
        <v>48</v>
      </c>
      <c r="L1074" s="3" t="s">
        <v>49</v>
      </c>
      <c r="M1074" s="3" t="s">
        <v>1841</v>
      </c>
      <c r="N1074" s="4">
        <v>25500</v>
      </c>
      <c r="O1074" s="4">
        <v>1153430.2119999998</v>
      </c>
    </row>
    <row r="1075" spans="1:15" x14ac:dyDescent="0.3">
      <c r="A1075" s="5" t="str">
        <f>List!$I$7</f>
        <v>2019-20</v>
      </c>
      <c r="B1075" s="5" t="s">
        <v>76</v>
      </c>
      <c r="C1075" s="5">
        <v>4</v>
      </c>
      <c r="D1075" s="5" t="s">
        <v>1819</v>
      </c>
      <c r="E1075" s="5" t="s">
        <v>46</v>
      </c>
      <c r="F1075" s="5">
        <v>82</v>
      </c>
      <c r="G1075" s="5" t="s">
        <v>380</v>
      </c>
      <c r="H1075" s="5" t="s">
        <v>1016</v>
      </c>
      <c r="I1075" s="5" t="s">
        <v>26</v>
      </c>
      <c r="J1075" s="5" t="s">
        <v>1806</v>
      </c>
      <c r="K1075" s="5" t="s">
        <v>27</v>
      </c>
      <c r="L1075" s="5" t="s">
        <v>35</v>
      </c>
      <c r="M1075" s="5" t="s">
        <v>1840</v>
      </c>
      <c r="N1075" s="6">
        <v>22500</v>
      </c>
      <c r="O1075" s="6">
        <v>388343.93400000007</v>
      </c>
    </row>
    <row r="1076" spans="1:15" x14ac:dyDescent="0.3">
      <c r="A1076" s="3" t="str">
        <f>List!$I$7</f>
        <v>2019-20</v>
      </c>
      <c r="B1076" s="3" t="s">
        <v>116</v>
      </c>
      <c r="C1076" s="3">
        <v>1</v>
      </c>
      <c r="D1076" s="3" t="s">
        <v>1818</v>
      </c>
      <c r="E1076" s="3" t="s">
        <v>322</v>
      </c>
      <c r="F1076" s="3">
        <v>42</v>
      </c>
      <c r="G1076" s="3" t="s">
        <v>1780</v>
      </c>
      <c r="H1076" s="3" t="s">
        <v>283</v>
      </c>
      <c r="I1076" s="3" t="s">
        <v>80</v>
      </c>
      <c r="J1076" s="3" t="s">
        <v>1805</v>
      </c>
      <c r="K1076" s="3" t="s">
        <v>21</v>
      </c>
      <c r="L1076" s="3" t="s">
        <v>22</v>
      </c>
      <c r="M1076" s="3" t="s">
        <v>1840</v>
      </c>
      <c r="N1076" s="4">
        <v>49500</v>
      </c>
      <c r="O1076" s="4">
        <v>1780881.7751999998</v>
      </c>
    </row>
    <row r="1077" spans="1:15" x14ac:dyDescent="0.3">
      <c r="A1077" s="5" t="str">
        <f>List!$I$7</f>
        <v>2019-20</v>
      </c>
      <c r="B1077" s="5" t="s">
        <v>141</v>
      </c>
      <c r="C1077" s="5">
        <v>5</v>
      </c>
      <c r="D1077" s="5" t="s">
        <v>1819</v>
      </c>
      <c r="E1077" s="5" t="s">
        <v>142</v>
      </c>
      <c r="F1077" s="5">
        <v>35</v>
      </c>
      <c r="G1077" s="5" t="s">
        <v>1661</v>
      </c>
      <c r="H1077" s="5" t="s">
        <v>281</v>
      </c>
      <c r="I1077" s="5" t="s">
        <v>32</v>
      </c>
      <c r="J1077" s="5" t="s">
        <v>1806</v>
      </c>
      <c r="K1077" s="5" t="s">
        <v>34</v>
      </c>
      <c r="L1077" s="5" t="s">
        <v>35</v>
      </c>
      <c r="M1077" s="5" t="s">
        <v>1839</v>
      </c>
      <c r="N1077" s="6">
        <v>12000</v>
      </c>
      <c r="O1077" s="6">
        <v>172759.6</v>
      </c>
    </row>
    <row r="1078" spans="1:15" x14ac:dyDescent="0.3">
      <c r="A1078" s="3" t="str">
        <f>List!$I$7</f>
        <v>2019-20</v>
      </c>
      <c r="B1078" s="3" t="s">
        <v>16</v>
      </c>
      <c r="C1078" s="3">
        <v>10</v>
      </c>
      <c r="D1078" s="3" t="s">
        <v>1817</v>
      </c>
      <c r="E1078" s="3" t="s">
        <v>402</v>
      </c>
      <c r="F1078" s="3">
        <v>25</v>
      </c>
      <c r="G1078" s="3" t="s">
        <v>173</v>
      </c>
      <c r="H1078" s="3" t="s">
        <v>592</v>
      </c>
      <c r="I1078" s="3" t="s">
        <v>63</v>
      </c>
      <c r="J1078" s="3" t="s">
        <v>33</v>
      </c>
      <c r="K1078" s="3" t="s">
        <v>27</v>
      </c>
      <c r="L1078" s="3" t="s">
        <v>28</v>
      </c>
      <c r="M1078" s="3" t="s">
        <v>1840</v>
      </c>
      <c r="N1078" s="4">
        <v>52500</v>
      </c>
      <c r="O1078" s="4">
        <v>1179886.3999999999</v>
      </c>
    </row>
    <row r="1079" spans="1:15" x14ac:dyDescent="0.3">
      <c r="A1079" s="5" t="str">
        <f>List!$I$7</f>
        <v>2019-20</v>
      </c>
      <c r="B1079" s="5" t="s">
        <v>60</v>
      </c>
      <c r="C1079" s="5">
        <v>6</v>
      </c>
      <c r="D1079" s="5" t="s">
        <v>1819</v>
      </c>
      <c r="E1079" s="5" t="s">
        <v>332</v>
      </c>
      <c r="F1079" s="5">
        <v>22</v>
      </c>
      <c r="G1079" s="5" t="s">
        <v>1280</v>
      </c>
      <c r="H1079" s="5" t="s">
        <v>950</v>
      </c>
      <c r="I1079" s="5" t="s">
        <v>40</v>
      </c>
      <c r="J1079" s="5" t="s">
        <v>1805</v>
      </c>
      <c r="K1079" s="5" t="s">
        <v>48</v>
      </c>
      <c r="L1079" s="5" t="s">
        <v>55</v>
      </c>
      <c r="M1079" s="5" t="s">
        <v>1839</v>
      </c>
      <c r="N1079" s="6">
        <v>72000</v>
      </c>
      <c r="O1079" s="6">
        <v>24931207.910399999</v>
      </c>
    </row>
    <row r="1080" spans="1:15" x14ac:dyDescent="0.3">
      <c r="A1080" s="3" t="str">
        <f>List!$I$7</f>
        <v>2019-20</v>
      </c>
      <c r="B1080" s="3" t="s">
        <v>141</v>
      </c>
      <c r="C1080" s="3">
        <v>5</v>
      </c>
      <c r="D1080" s="3" t="s">
        <v>1819</v>
      </c>
      <c r="E1080" s="3" t="s">
        <v>344</v>
      </c>
      <c r="F1080" s="3">
        <v>4</v>
      </c>
      <c r="G1080" s="3" t="s">
        <v>340</v>
      </c>
      <c r="H1080" s="3" t="s">
        <v>594</v>
      </c>
      <c r="I1080" s="3" t="s">
        <v>20</v>
      </c>
      <c r="J1080" s="3" t="s">
        <v>33</v>
      </c>
      <c r="K1080" s="3" t="s">
        <v>34</v>
      </c>
      <c r="L1080" s="3" t="s">
        <v>35</v>
      </c>
      <c r="M1080" s="3" t="s">
        <v>1841</v>
      </c>
      <c r="N1080" s="4">
        <v>49500</v>
      </c>
      <c r="O1080" s="4">
        <v>446748.31079999992</v>
      </c>
    </row>
    <row r="1081" spans="1:15" x14ac:dyDescent="0.3">
      <c r="A1081" s="5" t="str">
        <f>List!$I$7</f>
        <v>2019-20</v>
      </c>
      <c r="B1081" s="5" t="s">
        <v>36</v>
      </c>
      <c r="C1081" s="5">
        <v>8</v>
      </c>
      <c r="D1081" s="5" t="s">
        <v>1816</v>
      </c>
      <c r="E1081" s="5" t="s">
        <v>89</v>
      </c>
      <c r="F1081" s="5">
        <v>52</v>
      </c>
      <c r="G1081" s="5" t="s">
        <v>390</v>
      </c>
      <c r="H1081" s="5" t="s">
        <v>1124</v>
      </c>
      <c r="I1081" s="5" t="s">
        <v>54</v>
      </c>
      <c r="J1081" s="5" t="s">
        <v>86</v>
      </c>
      <c r="K1081" s="5" t="s">
        <v>34</v>
      </c>
      <c r="L1081" s="5" t="s">
        <v>35</v>
      </c>
      <c r="M1081" s="5" t="s">
        <v>1841</v>
      </c>
      <c r="N1081" s="6">
        <v>15000</v>
      </c>
      <c r="O1081" s="6">
        <v>87176.319999999992</v>
      </c>
    </row>
    <row r="1082" spans="1:15" x14ac:dyDescent="0.3">
      <c r="A1082" s="3" t="str">
        <f>List!$I$7</f>
        <v>2019-20</v>
      </c>
      <c r="B1082" s="3" t="s">
        <v>141</v>
      </c>
      <c r="C1082" s="3">
        <v>5</v>
      </c>
      <c r="D1082" s="3" t="s">
        <v>1819</v>
      </c>
      <c r="E1082" s="3" t="s">
        <v>67</v>
      </c>
      <c r="F1082" s="3">
        <v>39</v>
      </c>
      <c r="G1082" s="3" t="s">
        <v>392</v>
      </c>
      <c r="H1082" s="3" t="s">
        <v>572</v>
      </c>
      <c r="I1082" s="3" t="s">
        <v>63</v>
      </c>
      <c r="J1082" s="3" t="s">
        <v>44</v>
      </c>
      <c r="K1082" s="3" t="s">
        <v>48</v>
      </c>
      <c r="L1082" s="3" t="s">
        <v>55</v>
      </c>
      <c r="M1082" s="3" t="s">
        <v>1840</v>
      </c>
      <c r="N1082" s="4">
        <v>22500</v>
      </c>
      <c r="O1082" s="4">
        <v>3059454.0239999997</v>
      </c>
    </row>
    <row r="1083" spans="1:15" x14ac:dyDescent="0.3">
      <c r="A1083" s="5" t="str">
        <f>List!$I$7</f>
        <v>2019-20</v>
      </c>
      <c r="B1083" s="5" t="s">
        <v>141</v>
      </c>
      <c r="C1083" s="5">
        <v>5</v>
      </c>
      <c r="D1083" s="5" t="s">
        <v>1819</v>
      </c>
      <c r="E1083" s="5" t="s">
        <v>163</v>
      </c>
      <c r="F1083" s="5">
        <v>56</v>
      </c>
      <c r="G1083" s="5" t="s">
        <v>1090</v>
      </c>
      <c r="H1083" s="5" t="s">
        <v>288</v>
      </c>
      <c r="I1083" s="5" t="s">
        <v>26</v>
      </c>
      <c r="J1083" s="5" t="s">
        <v>44</v>
      </c>
      <c r="K1083" s="5" t="s">
        <v>34</v>
      </c>
      <c r="L1083" s="5" t="s">
        <v>35</v>
      </c>
      <c r="M1083" s="5" t="s">
        <v>1841</v>
      </c>
      <c r="N1083" s="6">
        <v>33000</v>
      </c>
      <c r="O1083" s="6">
        <v>138880.89599999998</v>
      </c>
    </row>
    <row r="1084" spans="1:15" x14ac:dyDescent="0.3">
      <c r="A1084" s="3" t="str">
        <f>List!$I$7</f>
        <v>2019-20</v>
      </c>
      <c r="B1084" s="3" t="s">
        <v>125</v>
      </c>
      <c r="C1084" s="3">
        <v>7</v>
      </c>
      <c r="D1084" s="3" t="s">
        <v>1816</v>
      </c>
      <c r="E1084" s="3" t="s">
        <v>73</v>
      </c>
      <c r="F1084" s="3">
        <v>83</v>
      </c>
      <c r="G1084" s="3" t="s">
        <v>395</v>
      </c>
      <c r="H1084" s="3" t="s">
        <v>928</v>
      </c>
      <c r="I1084" s="3" t="s">
        <v>40</v>
      </c>
      <c r="J1084" s="3" t="s">
        <v>1806</v>
      </c>
      <c r="K1084" s="3" t="s">
        <v>27</v>
      </c>
      <c r="L1084" s="3" t="s">
        <v>28</v>
      </c>
      <c r="M1084" s="3" t="s">
        <v>1840</v>
      </c>
      <c r="N1084" s="4">
        <v>43500</v>
      </c>
      <c r="O1084" s="4">
        <v>339111.99300000002</v>
      </c>
    </row>
    <row r="1085" spans="1:15" x14ac:dyDescent="0.3">
      <c r="A1085" s="5" t="str">
        <f>List!$I$7</f>
        <v>2019-20</v>
      </c>
      <c r="B1085" s="5" t="s">
        <v>141</v>
      </c>
      <c r="C1085" s="5">
        <v>5</v>
      </c>
      <c r="D1085" s="5" t="s">
        <v>1819</v>
      </c>
      <c r="E1085" s="5" t="s">
        <v>540</v>
      </c>
      <c r="F1085" s="5">
        <v>17</v>
      </c>
      <c r="G1085" s="5" t="s">
        <v>632</v>
      </c>
      <c r="H1085" s="5" t="s">
        <v>1350</v>
      </c>
      <c r="I1085" s="5" t="s">
        <v>54</v>
      </c>
      <c r="J1085" s="5" t="s">
        <v>44</v>
      </c>
      <c r="K1085" s="5" t="s">
        <v>27</v>
      </c>
      <c r="L1085" s="5" t="s">
        <v>28</v>
      </c>
      <c r="M1085" s="5" t="s">
        <v>1841</v>
      </c>
      <c r="N1085" s="6">
        <v>64500</v>
      </c>
      <c r="O1085" s="6">
        <v>522354.71200000006</v>
      </c>
    </row>
    <row r="1086" spans="1:15" x14ac:dyDescent="0.3">
      <c r="A1086" s="3" t="str">
        <f>List!$I$7</f>
        <v>2019-20</v>
      </c>
      <c r="B1086" s="3" t="s">
        <v>125</v>
      </c>
      <c r="C1086" s="3">
        <v>7</v>
      </c>
      <c r="D1086" s="3" t="s">
        <v>1816</v>
      </c>
      <c r="E1086" s="3" t="s">
        <v>260</v>
      </c>
      <c r="F1086" s="3">
        <v>25</v>
      </c>
      <c r="G1086" s="3" t="s">
        <v>896</v>
      </c>
      <c r="H1086" s="3" t="s">
        <v>1270</v>
      </c>
      <c r="I1086" s="3" t="s">
        <v>59</v>
      </c>
      <c r="J1086" s="3" t="s">
        <v>1805</v>
      </c>
      <c r="K1086" s="3" t="s">
        <v>27</v>
      </c>
      <c r="L1086" s="3" t="s">
        <v>28</v>
      </c>
      <c r="M1086" s="3" t="s">
        <v>1839</v>
      </c>
      <c r="N1086" s="4">
        <v>66000</v>
      </c>
      <c r="O1086" s="4">
        <v>20576382.75</v>
      </c>
    </row>
    <row r="1087" spans="1:15" x14ac:dyDescent="0.3">
      <c r="A1087" s="5" t="str">
        <f>List!$I$7</f>
        <v>2019-20</v>
      </c>
      <c r="B1087" s="5" t="s">
        <v>83</v>
      </c>
      <c r="C1087" s="5">
        <v>3</v>
      </c>
      <c r="D1087" s="5" t="s">
        <v>1818</v>
      </c>
      <c r="E1087" s="5" t="s">
        <v>264</v>
      </c>
      <c r="F1087" s="5">
        <v>26</v>
      </c>
      <c r="G1087" s="5" t="s">
        <v>430</v>
      </c>
      <c r="H1087" s="5" t="s">
        <v>845</v>
      </c>
      <c r="I1087" s="5" t="s">
        <v>26</v>
      </c>
      <c r="J1087" s="5" t="s">
        <v>1805</v>
      </c>
      <c r="K1087" s="5" t="s">
        <v>27</v>
      </c>
      <c r="L1087" s="5" t="s">
        <v>28</v>
      </c>
      <c r="M1087" s="5" t="s">
        <v>1841</v>
      </c>
      <c r="N1087" s="6">
        <v>13500</v>
      </c>
      <c r="O1087" s="6">
        <v>373021.78319999995</v>
      </c>
    </row>
    <row r="1088" spans="1:15" x14ac:dyDescent="0.3">
      <c r="A1088" s="3" t="str">
        <f>List!$I$7</f>
        <v>2019-20</v>
      </c>
      <c r="B1088" s="3" t="s">
        <v>116</v>
      </c>
      <c r="C1088" s="3">
        <v>1</v>
      </c>
      <c r="D1088" s="3" t="s">
        <v>1818</v>
      </c>
      <c r="E1088" s="3" t="s">
        <v>209</v>
      </c>
      <c r="F1088" s="3">
        <v>75</v>
      </c>
      <c r="G1088" s="3" t="s">
        <v>246</v>
      </c>
      <c r="H1088" s="3" t="s">
        <v>127</v>
      </c>
      <c r="I1088" s="3" t="s">
        <v>63</v>
      </c>
      <c r="J1088" s="3" t="s">
        <v>86</v>
      </c>
      <c r="K1088" s="3" t="s">
        <v>21</v>
      </c>
      <c r="L1088" s="3" t="s">
        <v>22</v>
      </c>
      <c r="M1088" s="3" t="s">
        <v>1841</v>
      </c>
      <c r="N1088" s="4">
        <v>66000</v>
      </c>
      <c r="O1088" s="4">
        <v>963486.21600000001</v>
      </c>
    </row>
    <row r="1089" spans="1:15" x14ac:dyDescent="0.3">
      <c r="A1089" s="5" t="str">
        <f>List!$I$7</f>
        <v>2019-20</v>
      </c>
      <c r="B1089" s="5" t="s">
        <v>36</v>
      </c>
      <c r="C1089" s="5">
        <v>8</v>
      </c>
      <c r="D1089" s="5" t="s">
        <v>1816</v>
      </c>
      <c r="E1089" s="5" t="s">
        <v>126</v>
      </c>
      <c r="F1089" s="5">
        <v>19</v>
      </c>
      <c r="G1089" s="5" t="s">
        <v>280</v>
      </c>
      <c r="H1089" s="5" t="s">
        <v>848</v>
      </c>
      <c r="I1089" s="5" t="s">
        <v>26</v>
      </c>
      <c r="J1089" s="5" t="s">
        <v>1805</v>
      </c>
      <c r="K1089" s="5" t="s">
        <v>48</v>
      </c>
      <c r="L1089" s="5" t="s">
        <v>49</v>
      </c>
      <c r="M1089" s="5" t="s">
        <v>1841</v>
      </c>
      <c r="N1089" s="6">
        <v>46500</v>
      </c>
      <c r="O1089" s="6">
        <v>6239675.9699999997</v>
      </c>
    </row>
    <row r="1090" spans="1:15" x14ac:dyDescent="0.3">
      <c r="A1090" s="3" t="str">
        <f>List!$I$7</f>
        <v>2019-20</v>
      </c>
      <c r="B1090" s="3" t="s">
        <v>125</v>
      </c>
      <c r="C1090" s="3">
        <v>7</v>
      </c>
      <c r="D1090" s="3" t="s">
        <v>1816</v>
      </c>
      <c r="E1090" s="3" t="s">
        <v>41</v>
      </c>
      <c r="F1090" s="3">
        <v>18</v>
      </c>
      <c r="G1090" s="3" t="s">
        <v>920</v>
      </c>
      <c r="H1090" s="3" t="s">
        <v>236</v>
      </c>
      <c r="I1090" s="3" t="s">
        <v>40</v>
      </c>
      <c r="J1090" s="3" t="s">
        <v>1806</v>
      </c>
      <c r="K1090" s="3" t="s">
        <v>34</v>
      </c>
      <c r="L1090" s="3" t="s">
        <v>35</v>
      </c>
      <c r="M1090" s="3" t="s">
        <v>1839</v>
      </c>
      <c r="N1090" s="4">
        <v>7500</v>
      </c>
      <c r="O1090" s="4">
        <v>35255.682000000008</v>
      </c>
    </row>
    <row r="1091" spans="1:15" x14ac:dyDescent="0.3">
      <c r="A1091" s="5" t="str">
        <f>List!$I$7</f>
        <v>2019-20</v>
      </c>
      <c r="B1091" s="5" t="s">
        <v>16</v>
      </c>
      <c r="C1091" s="5">
        <v>10</v>
      </c>
      <c r="D1091" s="5" t="s">
        <v>1817</v>
      </c>
      <c r="E1091" s="5" t="s">
        <v>332</v>
      </c>
      <c r="F1091" s="5">
        <v>70</v>
      </c>
      <c r="G1091" s="5" t="s">
        <v>200</v>
      </c>
      <c r="H1091" s="5" t="s">
        <v>1097</v>
      </c>
      <c r="I1091" s="5" t="s">
        <v>54</v>
      </c>
      <c r="J1091" s="5" t="s">
        <v>44</v>
      </c>
      <c r="K1091" s="5" t="s">
        <v>21</v>
      </c>
      <c r="L1091" s="5" t="s">
        <v>22</v>
      </c>
      <c r="M1091" s="5" t="s">
        <v>1841</v>
      </c>
      <c r="N1091" s="6">
        <v>51000</v>
      </c>
      <c r="O1091" s="6">
        <v>1376505.5040000002</v>
      </c>
    </row>
    <row r="1092" spans="1:15" x14ac:dyDescent="0.3">
      <c r="A1092" s="3" t="str">
        <f>List!$I$7</f>
        <v>2019-20</v>
      </c>
      <c r="B1092" s="3" t="s">
        <v>45</v>
      </c>
      <c r="C1092" s="3">
        <v>2</v>
      </c>
      <c r="D1092" s="3" t="s">
        <v>1818</v>
      </c>
      <c r="E1092" s="3" t="s">
        <v>714</v>
      </c>
      <c r="F1092" s="3">
        <v>76</v>
      </c>
      <c r="G1092" s="3" t="s">
        <v>380</v>
      </c>
      <c r="H1092" s="3" t="s">
        <v>1009</v>
      </c>
      <c r="I1092" s="3" t="s">
        <v>63</v>
      </c>
      <c r="J1092" s="3" t="s">
        <v>33</v>
      </c>
      <c r="K1092" s="3" t="s">
        <v>48</v>
      </c>
      <c r="L1092" s="3" t="s">
        <v>49</v>
      </c>
      <c r="M1092" s="3" t="s">
        <v>1841</v>
      </c>
      <c r="N1092" s="4">
        <v>49500</v>
      </c>
      <c r="O1092" s="4">
        <v>768920.98932000017</v>
      </c>
    </row>
    <row r="1093" spans="1:15" x14ac:dyDescent="0.3">
      <c r="A1093" s="5" t="str">
        <f>List!$I$7</f>
        <v>2019-20</v>
      </c>
      <c r="B1093" s="5" t="s">
        <v>92</v>
      </c>
      <c r="C1093" s="5">
        <v>12</v>
      </c>
      <c r="D1093" s="5" t="s">
        <v>1817</v>
      </c>
      <c r="E1093" s="5" t="s">
        <v>274</v>
      </c>
      <c r="F1093" s="5">
        <v>50</v>
      </c>
      <c r="G1093" s="5" t="s">
        <v>1381</v>
      </c>
      <c r="H1093" s="5" t="s">
        <v>655</v>
      </c>
      <c r="I1093" s="5" t="s">
        <v>54</v>
      </c>
      <c r="J1093" s="5" t="s">
        <v>1805</v>
      </c>
      <c r="K1093" s="5" t="s">
        <v>21</v>
      </c>
      <c r="L1093" s="5" t="s">
        <v>22</v>
      </c>
      <c r="M1093" s="5" t="s">
        <v>1841</v>
      </c>
      <c r="N1093" s="6">
        <v>27000</v>
      </c>
      <c r="O1093" s="6">
        <v>523798.70400000003</v>
      </c>
    </row>
    <row r="1094" spans="1:15" x14ac:dyDescent="0.3">
      <c r="A1094" s="3" t="str">
        <f>List!$I$7</f>
        <v>2019-20</v>
      </c>
      <c r="B1094" s="3" t="s">
        <v>45</v>
      </c>
      <c r="C1094" s="3">
        <v>2</v>
      </c>
      <c r="D1094" s="3" t="s">
        <v>1818</v>
      </c>
      <c r="E1094" s="3" t="s">
        <v>104</v>
      </c>
      <c r="F1094" s="3">
        <v>23</v>
      </c>
      <c r="G1094" s="3" t="s">
        <v>413</v>
      </c>
      <c r="H1094" s="3" t="s">
        <v>1100</v>
      </c>
      <c r="I1094" s="3" t="s">
        <v>59</v>
      </c>
      <c r="J1094" s="3" t="s">
        <v>33</v>
      </c>
      <c r="K1094" s="3" t="s">
        <v>48</v>
      </c>
      <c r="L1094" s="3" t="s">
        <v>49</v>
      </c>
      <c r="M1094" s="3" t="s">
        <v>1840</v>
      </c>
      <c r="N1094" s="4">
        <v>43500</v>
      </c>
      <c r="O1094" s="4">
        <v>258913.67040000003</v>
      </c>
    </row>
    <row r="1095" spans="1:15" x14ac:dyDescent="0.3">
      <c r="A1095" s="5" t="str">
        <f>List!$I$7</f>
        <v>2019-20</v>
      </c>
      <c r="B1095" s="5" t="s">
        <v>141</v>
      </c>
      <c r="C1095" s="5">
        <v>5</v>
      </c>
      <c r="D1095" s="5" t="s">
        <v>1819</v>
      </c>
      <c r="E1095" s="5" t="s">
        <v>267</v>
      </c>
      <c r="F1095" s="5">
        <v>83</v>
      </c>
      <c r="G1095" s="5" t="s">
        <v>415</v>
      </c>
      <c r="H1095" s="5" t="s">
        <v>1135</v>
      </c>
      <c r="I1095" s="5" t="s">
        <v>59</v>
      </c>
      <c r="J1095" s="5" t="s">
        <v>33</v>
      </c>
      <c r="K1095" s="5" t="s">
        <v>27</v>
      </c>
      <c r="L1095" s="5" t="s">
        <v>28</v>
      </c>
      <c r="M1095" s="5" t="s">
        <v>1840</v>
      </c>
      <c r="N1095" s="6">
        <v>39000</v>
      </c>
      <c r="O1095" s="6">
        <v>18188390.105599999</v>
      </c>
    </row>
    <row r="1096" spans="1:15" x14ac:dyDescent="0.3">
      <c r="A1096" s="3" t="str">
        <f>List!$I$7</f>
        <v>2019-20</v>
      </c>
      <c r="B1096" s="3" t="s">
        <v>83</v>
      </c>
      <c r="C1096" s="3">
        <v>3</v>
      </c>
      <c r="D1096" s="3" t="s">
        <v>1818</v>
      </c>
      <c r="E1096" s="3" t="s">
        <v>463</v>
      </c>
      <c r="F1096" s="3">
        <v>71</v>
      </c>
      <c r="G1096" s="3" t="s">
        <v>417</v>
      </c>
      <c r="H1096" s="3" t="s">
        <v>66</v>
      </c>
      <c r="I1096" s="3" t="s">
        <v>32</v>
      </c>
      <c r="J1096" s="3" t="s">
        <v>1806</v>
      </c>
      <c r="K1096" s="3" t="s">
        <v>27</v>
      </c>
      <c r="L1096" s="3" t="s">
        <v>35</v>
      </c>
      <c r="M1096" s="3" t="s">
        <v>1841</v>
      </c>
      <c r="N1096" s="4">
        <v>45000</v>
      </c>
      <c r="O1096" s="4">
        <v>6201010.2659999998</v>
      </c>
    </row>
    <row r="1097" spans="1:15" x14ac:dyDescent="0.3">
      <c r="A1097" s="5" t="str">
        <f>List!$I$7</f>
        <v>2019-20</v>
      </c>
      <c r="B1097" s="5" t="s">
        <v>101</v>
      </c>
      <c r="C1097" s="5">
        <v>9</v>
      </c>
      <c r="D1097" s="5" t="s">
        <v>1816</v>
      </c>
      <c r="E1097" s="5" t="s">
        <v>463</v>
      </c>
      <c r="F1097" s="5">
        <v>28</v>
      </c>
      <c r="G1097" s="5" t="s">
        <v>1062</v>
      </c>
      <c r="H1097" s="5" t="s">
        <v>701</v>
      </c>
      <c r="I1097" s="5" t="s">
        <v>40</v>
      </c>
      <c r="J1097" s="5" t="s">
        <v>72</v>
      </c>
      <c r="K1097" s="5" t="s">
        <v>48</v>
      </c>
      <c r="L1097" s="5" t="s">
        <v>49</v>
      </c>
      <c r="M1097" s="5" t="s">
        <v>1840</v>
      </c>
      <c r="N1097" s="6">
        <v>51000</v>
      </c>
      <c r="O1097" s="6">
        <v>136073.64672000002</v>
      </c>
    </row>
    <row r="1098" spans="1:15" x14ac:dyDescent="0.3">
      <c r="A1098" s="3" t="str">
        <f>List!$I$7</f>
        <v>2019-20</v>
      </c>
      <c r="B1098" s="3" t="s">
        <v>116</v>
      </c>
      <c r="C1098" s="3">
        <v>1</v>
      </c>
      <c r="D1098" s="3" t="s">
        <v>1818</v>
      </c>
      <c r="E1098" s="3" t="s">
        <v>277</v>
      </c>
      <c r="F1098" s="3">
        <v>75</v>
      </c>
      <c r="G1098" s="3" t="s">
        <v>384</v>
      </c>
      <c r="H1098" s="3" t="s">
        <v>1028</v>
      </c>
      <c r="I1098" s="3" t="s">
        <v>63</v>
      </c>
      <c r="J1098" s="3" t="s">
        <v>72</v>
      </c>
      <c r="K1098" s="3" t="s">
        <v>21</v>
      </c>
      <c r="L1098" s="3" t="s">
        <v>22</v>
      </c>
      <c r="M1098" s="3" t="s">
        <v>1840</v>
      </c>
      <c r="N1098" s="4">
        <v>76500</v>
      </c>
      <c r="O1098" s="4">
        <v>558979.50240000011</v>
      </c>
    </row>
    <row r="1099" spans="1:15" x14ac:dyDescent="0.3">
      <c r="A1099" s="5" t="str">
        <f>List!$I$7</f>
        <v>2019-20</v>
      </c>
      <c r="B1099" s="5" t="s">
        <v>76</v>
      </c>
      <c r="C1099" s="5">
        <v>4</v>
      </c>
      <c r="D1099" s="5" t="s">
        <v>1819</v>
      </c>
      <c r="E1099" s="5" t="s">
        <v>569</v>
      </c>
      <c r="F1099" s="5">
        <v>11</v>
      </c>
      <c r="G1099" s="5" t="s">
        <v>422</v>
      </c>
      <c r="H1099" s="5" t="s">
        <v>783</v>
      </c>
      <c r="I1099" s="5" t="s">
        <v>54</v>
      </c>
      <c r="J1099" s="5" t="s">
        <v>33</v>
      </c>
      <c r="K1099" s="5" t="s">
        <v>21</v>
      </c>
      <c r="L1099" s="5" t="s">
        <v>22</v>
      </c>
      <c r="M1099" s="5" t="s">
        <v>1840</v>
      </c>
      <c r="N1099" s="6">
        <v>12000</v>
      </c>
      <c r="O1099" s="6">
        <v>1119380.4512</v>
      </c>
    </row>
    <row r="1100" spans="1:15" x14ac:dyDescent="0.3">
      <c r="A1100" s="3" t="str">
        <f>List!$I$7</f>
        <v>2019-20</v>
      </c>
      <c r="B1100" s="3" t="s">
        <v>141</v>
      </c>
      <c r="C1100" s="3">
        <v>5</v>
      </c>
      <c r="D1100" s="3" t="s">
        <v>1819</v>
      </c>
      <c r="E1100" s="3" t="s">
        <v>133</v>
      </c>
      <c r="F1100" s="3">
        <v>53</v>
      </c>
      <c r="G1100" s="3" t="s">
        <v>430</v>
      </c>
      <c r="H1100" s="3" t="s">
        <v>926</v>
      </c>
      <c r="I1100" s="3" t="s">
        <v>26</v>
      </c>
      <c r="J1100" s="3" t="s">
        <v>86</v>
      </c>
      <c r="K1100" s="3" t="s">
        <v>21</v>
      </c>
      <c r="L1100" s="3" t="s">
        <v>22</v>
      </c>
      <c r="M1100" s="3" t="s">
        <v>1841</v>
      </c>
      <c r="N1100" s="4">
        <v>12000</v>
      </c>
      <c r="O1100" s="4">
        <v>297517.42655999999</v>
      </c>
    </row>
    <row r="1101" spans="1:15" x14ac:dyDescent="0.3">
      <c r="A1101" s="5" t="str">
        <f>List!$I$7</f>
        <v>2019-20</v>
      </c>
      <c r="B1101" s="5" t="s">
        <v>50</v>
      </c>
      <c r="C1101" s="5">
        <v>11</v>
      </c>
      <c r="D1101" s="5" t="s">
        <v>1817</v>
      </c>
      <c r="E1101" s="5" t="s">
        <v>128</v>
      </c>
      <c r="F1101" s="5">
        <v>64</v>
      </c>
      <c r="G1101" s="5" t="s">
        <v>1664</v>
      </c>
      <c r="H1101" s="5" t="s">
        <v>1184</v>
      </c>
      <c r="I1101" s="5" t="s">
        <v>40</v>
      </c>
      <c r="J1101" s="5" t="s">
        <v>44</v>
      </c>
      <c r="K1101" s="5" t="s">
        <v>48</v>
      </c>
      <c r="L1101" s="5" t="s">
        <v>49</v>
      </c>
      <c r="M1101" s="5" t="s">
        <v>1840</v>
      </c>
      <c r="N1101" s="6">
        <v>25500</v>
      </c>
      <c r="O1101" s="6">
        <v>130026.11159999997</v>
      </c>
    </row>
    <row r="1102" spans="1:15" x14ac:dyDescent="0.3">
      <c r="A1102" s="3" t="str">
        <f>List!$I$7</f>
        <v>2019-20</v>
      </c>
      <c r="B1102" s="3" t="s">
        <v>83</v>
      </c>
      <c r="C1102" s="3">
        <v>3</v>
      </c>
      <c r="D1102" s="3" t="s">
        <v>1818</v>
      </c>
      <c r="E1102" s="3" t="s">
        <v>89</v>
      </c>
      <c r="F1102" s="3">
        <v>22</v>
      </c>
      <c r="G1102" s="3" t="s">
        <v>432</v>
      </c>
      <c r="H1102" s="3" t="s">
        <v>103</v>
      </c>
      <c r="I1102" s="3" t="s">
        <v>20</v>
      </c>
      <c r="J1102" s="3" t="s">
        <v>86</v>
      </c>
      <c r="K1102" s="3" t="s">
        <v>48</v>
      </c>
      <c r="L1102" s="3" t="s">
        <v>55</v>
      </c>
      <c r="M1102" s="3" t="s">
        <v>1841</v>
      </c>
      <c r="N1102" s="4">
        <v>79500</v>
      </c>
      <c r="O1102" s="4">
        <v>13699034.03475</v>
      </c>
    </row>
    <row r="1103" spans="1:15" x14ac:dyDescent="0.3">
      <c r="A1103" s="5" t="str">
        <f>List!$I$7</f>
        <v>2019-20</v>
      </c>
      <c r="B1103" s="5" t="s">
        <v>16</v>
      </c>
      <c r="C1103" s="5">
        <v>10</v>
      </c>
      <c r="D1103" s="5" t="s">
        <v>1817</v>
      </c>
      <c r="E1103" s="5" t="s">
        <v>199</v>
      </c>
      <c r="F1103" s="5">
        <v>12</v>
      </c>
      <c r="G1103" s="5" t="s">
        <v>433</v>
      </c>
      <c r="H1103" s="5" t="s">
        <v>53</v>
      </c>
      <c r="I1103" s="5" t="s">
        <v>54</v>
      </c>
      <c r="J1103" s="5" t="s">
        <v>33</v>
      </c>
      <c r="K1103" s="5" t="s">
        <v>48</v>
      </c>
      <c r="L1103" s="5" t="s">
        <v>55</v>
      </c>
      <c r="M1103" s="5" t="s">
        <v>1841</v>
      </c>
      <c r="N1103" s="6">
        <v>54000</v>
      </c>
      <c r="O1103" s="6">
        <v>1478095.0113599999</v>
      </c>
    </row>
    <row r="1104" spans="1:15" x14ac:dyDescent="0.3">
      <c r="A1104" s="3" t="str">
        <f>List!$I$7</f>
        <v>2019-20</v>
      </c>
      <c r="B1104" s="3" t="s">
        <v>50</v>
      </c>
      <c r="C1104" s="3">
        <v>11</v>
      </c>
      <c r="D1104" s="3" t="s">
        <v>1817</v>
      </c>
      <c r="E1104" s="3" t="s">
        <v>202</v>
      </c>
      <c r="F1104" s="3">
        <v>23</v>
      </c>
      <c r="G1104" s="3" t="s">
        <v>437</v>
      </c>
      <c r="H1104" s="3" t="s">
        <v>1666</v>
      </c>
      <c r="I1104" s="3" t="s">
        <v>32</v>
      </c>
      <c r="J1104" s="3" t="s">
        <v>72</v>
      </c>
      <c r="K1104" s="3" t="s">
        <v>48</v>
      </c>
      <c r="L1104" s="3" t="s">
        <v>49</v>
      </c>
      <c r="M1104" s="3" t="s">
        <v>1841</v>
      </c>
      <c r="N1104" s="4">
        <v>12000</v>
      </c>
      <c r="O1104" s="4">
        <v>1283232.2095999999</v>
      </c>
    </row>
    <row r="1105" spans="1:15" x14ac:dyDescent="0.3">
      <c r="A1105" s="5" t="str">
        <f>List!$I$7</f>
        <v>2019-20</v>
      </c>
      <c r="B1105" s="5" t="s">
        <v>60</v>
      </c>
      <c r="C1105" s="5">
        <v>6</v>
      </c>
      <c r="D1105" s="5" t="s">
        <v>1819</v>
      </c>
      <c r="E1105" s="5" t="s">
        <v>330</v>
      </c>
      <c r="F1105" s="5">
        <v>51</v>
      </c>
      <c r="G1105" s="5" t="s">
        <v>846</v>
      </c>
      <c r="H1105" s="5" t="s">
        <v>764</v>
      </c>
      <c r="I1105" s="5" t="s">
        <v>63</v>
      </c>
      <c r="J1105" s="5" t="s">
        <v>44</v>
      </c>
      <c r="K1105" s="5" t="s">
        <v>21</v>
      </c>
      <c r="L1105" s="5" t="s">
        <v>22</v>
      </c>
      <c r="M1105" s="5" t="s">
        <v>1841</v>
      </c>
      <c r="N1105" s="6">
        <v>34500</v>
      </c>
      <c r="O1105" s="6">
        <v>1659896.3149999999</v>
      </c>
    </row>
    <row r="1106" spans="1:15" x14ac:dyDescent="0.3">
      <c r="A1106" s="3" t="str">
        <f>List!$I$7</f>
        <v>2019-20</v>
      </c>
      <c r="B1106" s="3" t="s">
        <v>125</v>
      </c>
      <c r="C1106" s="3">
        <v>7</v>
      </c>
      <c r="D1106" s="3" t="s">
        <v>1816</v>
      </c>
      <c r="E1106" s="3" t="s">
        <v>160</v>
      </c>
      <c r="F1106" s="3">
        <v>80</v>
      </c>
      <c r="G1106" s="3" t="s">
        <v>1661</v>
      </c>
      <c r="H1106" s="3" t="s">
        <v>343</v>
      </c>
      <c r="I1106" s="3" t="s">
        <v>40</v>
      </c>
      <c r="J1106" s="3" t="s">
        <v>1805</v>
      </c>
      <c r="K1106" s="3" t="s">
        <v>27</v>
      </c>
      <c r="L1106" s="3" t="s">
        <v>35</v>
      </c>
      <c r="M1106" s="3" t="s">
        <v>1841</v>
      </c>
      <c r="N1106" s="4">
        <v>7500</v>
      </c>
      <c r="O1106" s="4">
        <v>97227.900000000009</v>
      </c>
    </row>
    <row r="1107" spans="1:15" x14ac:dyDescent="0.3">
      <c r="A1107" s="5" t="str">
        <f>List!$I$7</f>
        <v>2019-20</v>
      </c>
      <c r="B1107" s="5" t="s">
        <v>125</v>
      </c>
      <c r="C1107" s="5">
        <v>7</v>
      </c>
      <c r="D1107" s="5" t="s">
        <v>1816</v>
      </c>
      <c r="E1107" s="5" t="s">
        <v>222</v>
      </c>
      <c r="F1107" s="5">
        <v>66</v>
      </c>
      <c r="G1107" s="5" t="s">
        <v>114</v>
      </c>
      <c r="H1107" s="5" t="s">
        <v>1331</v>
      </c>
      <c r="I1107" s="5" t="s">
        <v>59</v>
      </c>
      <c r="J1107" s="5" t="s">
        <v>33</v>
      </c>
      <c r="K1107" s="5" t="s">
        <v>21</v>
      </c>
      <c r="L1107" s="5" t="s">
        <v>22</v>
      </c>
      <c r="M1107" s="5" t="s">
        <v>1841</v>
      </c>
      <c r="N1107" s="6">
        <v>42000</v>
      </c>
      <c r="O1107" s="6">
        <v>269344.76800000004</v>
      </c>
    </row>
    <row r="1108" spans="1:15" x14ac:dyDescent="0.3">
      <c r="A1108" s="3" t="str">
        <f>List!$I$7</f>
        <v>2019-20</v>
      </c>
      <c r="B1108" s="3" t="s">
        <v>76</v>
      </c>
      <c r="C1108" s="3">
        <v>4</v>
      </c>
      <c r="D1108" s="3" t="s">
        <v>1819</v>
      </c>
      <c r="E1108" s="3" t="s">
        <v>332</v>
      </c>
      <c r="F1108" s="3">
        <v>19</v>
      </c>
      <c r="G1108" s="3" t="s">
        <v>879</v>
      </c>
      <c r="H1108" s="3" t="s">
        <v>1074</v>
      </c>
      <c r="I1108" s="3" t="s">
        <v>59</v>
      </c>
      <c r="J1108" s="3" t="s">
        <v>33</v>
      </c>
      <c r="K1108" s="3" t="s">
        <v>48</v>
      </c>
      <c r="L1108" s="3" t="s">
        <v>49</v>
      </c>
      <c r="M1108" s="3" t="s">
        <v>1840</v>
      </c>
      <c r="N1108" s="4">
        <v>73500</v>
      </c>
      <c r="O1108" s="4">
        <v>73257561.377639994</v>
      </c>
    </row>
    <row r="1109" spans="1:15" x14ac:dyDescent="0.3">
      <c r="A1109" s="5" t="str">
        <f>List!$I$7</f>
        <v>2019-20</v>
      </c>
      <c r="B1109" s="5" t="s">
        <v>125</v>
      </c>
      <c r="C1109" s="5">
        <v>7</v>
      </c>
      <c r="D1109" s="5" t="s">
        <v>1816</v>
      </c>
      <c r="E1109" s="5" t="s">
        <v>157</v>
      </c>
      <c r="F1109" s="5">
        <v>49</v>
      </c>
      <c r="G1109" s="5" t="s">
        <v>239</v>
      </c>
      <c r="H1109" s="5" t="s">
        <v>1557</v>
      </c>
      <c r="I1109" s="5" t="s">
        <v>32</v>
      </c>
      <c r="J1109" s="5" t="s">
        <v>44</v>
      </c>
      <c r="K1109" s="5" t="s">
        <v>27</v>
      </c>
      <c r="L1109" s="5" t="s">
        <v>35</v>
      </c>
      <c r="M1109" s="5" t="s">
        <v>1841</v>
      </c>
      <c r="N1109" s="6">
        <v>46500</v>
      </c>
      <c r="O1109" s="6">
        <v>1552861.2131999999</v>
      </c>
    </row>
    <row r="1110" spans="1:15" x14ac:dyDescent="0.3">
      <c r="A1110" s="3" t="str">
        <f>List!$I$7</f>
        <v>2019-20</v>
      </c>
      <c r="B1110" s="3" t="s">
        <v>36</v>
      </c>
      <c r="C1110" s="3">
        <v>8</v>
      </c>
      <c r="D1110" s="3" t="s">
        <v>1816</v>
      </c>
      <c r="E1110" s="3" t="s">
        <v>157</v>
      </c>
      <c r="F1110" s="3">
        <v>34</v>
      </c>
      <c r="G1110" s="3" t="s">
        <v>1426</v>
      </c>
      <c r="H1110" s="3" t="s">
        <v>423</v>
      </c>
      <c r="I1110" s="3" t="s">
        <v>63</v>
      </c>
      <c r="J1110" s="3" t="s">
        <v>86</v>
      </c>
      <c r="K1110" s="3" t="s">
        <v>34</v>
      </c>
      <c r="L1110" s="3" t="s">
        <v>35</v>
      </c>
      <c r="M1110" s="3" t="s">
        <v>1840</v>
      </c>
      <c r="N1110" s="4">
        <v>39000</v>
      </c>
      <c r="O1110" s="4">
        <v>4122447.9295999995</v>
      </c>
    </row>
    <row r="1111" spans="1:15" x14ac:dyDescent="0.3">
      <c r="A1111" s="5" t="str">
        <f>List!$I$7</f>
        <v>2019-20</v>
      </c>
      <c r="B1111" s="5" t="s">
        <v>141</v>
      </c>
      <c r="C1111" s="5">
        <v>5</v>
      </c>
      <c r="D1111" s="5" t="s">
        <v>1819</v>
      </c>
      <c r="E1111" s="5" t="s">
        <v>195</v>
      </c>
      <c r="F1111" s="5">
        <v>18</v>
      </c>
      <c r="G1111" s="5" t="s">
        <v>422</v>
      </c>
      <c r="H1111" s="5" t="s">
        <v>470</v>
      </c>
      <c r="I1111" s="5" t="s">
        <v>32</v>
      </c>
      <c r="J1111" s="5" t="s">
        <v>86</v>
      </c>
      <c r="K1111" s="5" t="s">
        <v>34</v>
      </c>
      <c r="L1111" s="5" t="s">
        <v>35</v>
      </c>
      <c r="M1111" s="5" t="s">
        <v>1840</v>
      </c>
      <c r="N1111" s="6">
        <v>76500</v>
      </c>
      <c r="O1111" s="6">
        <v>7136050.3763999995</v>
      </c>
    </row>
    <row r="1112" spans="1:15" x14ac:dyDescent="0.3">
      <c r="A1112" s="3" t="str">
        <f>List!$I$7</f>
        <v>2019-20</v>
      </c>
      <c r="B1112" s="3" t="s">
        <v>50</v>
      </c>
      <c r="C1112" s="3">
        <v>11</v>
      </c>
      <c r="D1112" s="3" t="s">
        <v>1817</v>
      </c>
      <c r="E1112" s="3" t="s">
        <v>332</v>
      </c>
      <c r="F1112" s="3">
        <v>28</v>
      </c>
      <c r="G1112" s="3" t="s">
        <v>455</v>
      </c>
      <c r="H1112" s="3" t="s">
        <v>915</v>
      </c>
      <c r="I1112" s="3" t="s">
        <v>32</v>
      </c>
      <c r="J1112" s="3" t="s">
        <v>1805</v>
      </c>
      <c r="K1112" s="3" t="s">
        <v>48</v>
      </c>
      <c r="L1112" s="3" t="s">
        <v>49</v>
      </c>
      <c r="M1112" s="3" t="s">
        <v>1840</v>
      </c>
      <c r="N1112" s="4">
        <v>37500</v>
      </c>
      <c r="O1112" s="4">
        <v>6838343.1765000001</v>
      </c>
    </row>
    <row r="1113" spans="1:15" x14ac:dyDescent="0.3">
      <c r="A1113" s="5" t="str">
        <f>List!$I$7</f>
        <v>2019-20</v>
      </c>
      <c r="B1113" s="5" t="s">
        <v>76</v>
      </c>
      <c r="C1113" s="5">
        <v>4</v>
      </c>
      <c r="D1113" s="5" t="s">
        <v>1819</v>
      </c>
      <c r="E1113" s="5" t="s">
        <v>322</v>
      </c>
      <c r="F1113" s="5">
        <v>60</v>
      </c>
      <c r="G1113" s="5" t="s">
        <v>459</v>
      </c>
      <c r="H1113" s="5" t="s">
        <v>590</v>
      </c>
      <c r="I1113" s="5" t="s">
        <v>20</v>
      </c>
      <c r="J1113" s="5" t="s">
        <v>1805</v>
      </c>
      <c r="K1113" s="5" t="s">
        <v>27</v>
      </c>
      <c r="L1113" s="5" t="s">
        <v>28</v>
      </c>
      <c r="M1113" s="5" t="s">
        <v>1839</v>
      </c>
      <c r="N1113" s="6">
        <v>55500</v>
      </c>
      <c r="O1113" s="6">
        <v>2490620.8060799995</v>
      </c>
    </row>
    <row r="1114" spans="1:15" x14ac:dyDescent="0.3">
      <c r="A1114" s="3" t="str">
        <f>List!$I$7</f>
        <v>2019-20</v>
      </c>
      <c r="B1114" s="3" t="s">
        <v>92</v>
      </c>
      <c r="C1114" s="3">
        <v>12</v>
      </c>
      <c r="D1114" s="3" t="s">
        <v>1817</v>
      </c>
      <c r="E1114" s="3" t="s">
        <v>250</v>
      </c>
      <c r="F1114" s="3">
        <v>65</v>
      </c>
      <c r="G1114" s="3" t="s">
        <v>461</v>
      </c>
      <c r="H1114" s="3" t="s">
        <v>458</v>
      </c>
      <c r="I1114" s="3" t="s">
        <v>40</v>
      </c>
      <c r="J1114" s="3" t="s">
        <v>1805</v>
      </c>
      <c r="K1114" s="3" t="s">
        <v>21</v>
      </c>
      <c r="L1114" s="3" t="s">
        <v>22</v>
      </c>
      <c r="M1114" s="3" t="s">
        <v>1841</v>
      </c>
      <c r="N1114" s="4">
        <v>91500</v>
      </c>
      <c r="O1114" s="4">
        <v>609018.89796000009</v>
      </c>
    </row>
    <row r="1115" spans="1:15" x14ac:dyDescent="0.3">
      <c r="A1115" s="5" t="str">
        <f>List!$I$7</f>
        <v>2019-20</v>
      </c>
      <c r="B1115" s="5" t="s">
        <v>45</v>
      </c>
      <c r="C1115" s="5">
        <v>2</v>
      </c>
      <c r="D1115" s="5" t="s">
        <v>1818</v>
      </c>
      <c r="E1115" s="5" t="s">
        <v>104</v>
      </c>
      <c r="F1115" s="5">
        <v>12</v>
      </c>
      <c r="G1115" s="5" t="s">
        <v>422</v>
      </c>
      <c r="H1115" s="5" t="s">
        <v>712</v>
      </c>
      <c r="I1115" s="5" t="s">
        <v>26</v>
      </c>
      <c r="J1115" s="5" t="s">
        <v>33</v>
      </c>
      <c r="K1115" s="5" t="s">
        <v>48</v>
      </c>
      <c r="L1115" s="5" t="s">
        <v>55</v>
      </c>
      <c r="M1115" s="5" t="s">
        <v>1840</v>
      </c>
      <c r="N1115" s="6">
        <v>61500</v>
      </c>
      <c r="O1115" s="6">
        <v>5736824.8124000002</v>
      </c>
    </row>
    <row r="1116" spans="1:15" x14ac:dyDescent="0.3">
      <c r="A1116" s="3" t="str">
        <f>List!$I$7</f>
        <v>2019-20</v>
      </c>
      <c r="B1116" s="3" t="s">
        <v>141</v>
      </c>
      <c r="C1116" s="3">
        <v>5</v>
      </c>
      <c r="D1116" s="3" t="s">
        <v>1819</v>
      </c>
      <c r="E1116" s="3" t="s">
        <v>335</v>
      </c>
      <c r="F1116" s="3">
        <v>66</v>
      </c>
      <c r="G1116" s="3" t="s">
        <v>467</v>
      </c>
      <c r="H1116" s="3" t="s">
        <v>429</v>
      </c>
      <c r="I1116" s="3" t="s">
        <v>59</v>
      </c>
      <c r="J1116" s="3" t="s">
        <v>72</v>
      </c>
      <c r="K1116" s="3" t="s">
        <v>21</v>
      </c>
      <c r="L1116" s="3" t="s">
        <v>22</v>
      </c>
      <c r="M1116" s="3" t="s">
        <v>1840</v>
      </c>
      <c r="N1116" s="4">
        <v>31500</v>
      </c>
      <c r="O1116" s="4">
        <v>376178.12694000005</v>
      </c>
    </row>
    <row r="1117" spans="1:15" x14ac:dyDescent="0.3">
      <c r="A1117" s="5" t="str">
        <f>List!$I$7</f>
        <v>2019-20</v>
      </c>
      <c r="B1117" s="5" t="s">
        <v>92</v>
      </c>
      <c r="C1117" s="5">
        <v>12</v>
      </c>
      <c r="D1117" s="5" t="s">
        <v>1817</v>
      </c>
      <c r="E1117" s="5" t="s">
        <v>295</v>
      </c>
      <c r="F1117" s="5">
        <v>48</v>
      </c>
      <c r="G1117" s="5" t="s">
        <v>469</v>
      </c>
      <c r="H1117" s="5" t="s">
        <v>874</v>
      </c>
      <c r="I1117" s="5" t="s">
        <v>40</v>
      </c>
      <c r="J1117" s="5" t="s">
        <v>72</v>
      </c>
      <c r="K1117" s="5" t="s">
        <v>21</v>
      </c>
      <c r="L1117" s="5" t="s">
        <v>22</v>
      </c>
      <c r="M1117" s="5" t="s">
        <v>1840</v>
      </c>
      <c r="N1117" s="6">
        <v>85500</v>
      </c>
      <c r="O1117" s="6">
        <v>47475764.252640001</v>
      </c>
    </row>
    <row r="1118" spans="1:15" x14ac:dyDescent="0.3">
      <c r="A1118" s="3" t="str">
        <f>List!$I$7</f>
        <v>2019-20</v>
      </c>
      <c r="B1118" s="3" t="s">
        <v>141</v>
      </c>
      <c r="C1118" s="3">
        <v>5</v>
      </c>
      <c r="D1118" s="3" t="s">
        <v>1819</v>
      </c>
      <c r="E1118" s="3" t="s">
        <v>163</v>
      </c>
      <c r="F1118" s="3">
        <v>53</v>
      </c>
      <c r="G1118" s="3" t="s">
        <v>220</v>
      </c>
      <c r="H1118" s="3" t="s">
        <v>364</v>
      </c>
      <c r="I1118" s="3" t="s">
        <v>26</v>
      </c>
      <c r="J1118" s="3" t="s">
        <v>33</v>
      </c>
      <c r="K1118" s="3" t="s">
        <v>21</v>
      </c>
      <c r="L1118" s="3" t="s">
        <v>22</v>
      </c>
      <c r="M1118" s="3" t="s">
        <v>1840</v>
      </c>
      <c r="N1118" s="4">
        <v>27000</v>
      </c>
      <c r="O1118" s="4">
        <v>2227558.3426799998</v>
      </c>
    </row>
    <row r="1119" spans="1:15" x14ac:dyDescent="0.3">
      <c r="A1119" s="5" t="str">
        <f>List!$I$7</f>
        <v>2019-20</v>
      </c>
      <c r="B1119" s="5" t="s">
        <v>116</v>
      </c>
      <c r="C1119" s="5">
        <v>1</v>
      </c>
      <c r="D1119" s="5" t="s">
        <v>1818</v>
      </c>
      <c r="E1119" s="5" t="s">
        <v>402</v>
      </c>
      <c r="F1119" s="5">
        <v>28</v>
      </c>
      <c r="G1119" s="5" t="s">
        <v>471</v>
      </c>
      <c r="H1119" s="5" t="s">
        <v>1485</v>
      </c>
      <c r="I1119" s="5" t="s">
        <v>20</v>
      </c>
      <c r="J1119" s="5" t="s">
        <v>86</v>
      </c>
      <c r="K1119" s="5" t="s">
        <v>48</v>
      </c>
      <c r="L1119" s="5" t="s">
        <v>49</v>
      </c>
      <c r="M1119" s="5" t="s">
        <v>1840</v>
      </c>
      <c r="N1119" s="6">
        <v>52500</v>
      </c>
      <c r="O1119" s="6">
        <v>2473862.9299999997</v>
      </c>
    </row>
    <row r="1120" spans="1:15" x14ac:dyDescent="0.3">
      <c r="A1120" s="3" t="str">
        <f>List!$I$7</f>
        <v>2019-20</v>
      </c>
      <c r="B1120" s="3" t="s">
        <v>92</v>
      </c>
      <c r="C1120" s="3">
        <v>12</v>
      </c>
      <c r="D1120" s="3" t="s">
        <v>1817</v>
      </c>
      <c r="E1120" s="3" t="s">
        <v>202</v>
      </c>
      <c r="F1120" s="3">
        <v>24</v>
      </c>
      <c r="G1120" s="3" t="s">
        <v>473</v>
      </c>
      <c r="H1120" s="3" t="s">
        <v>663</v>
      </c>
      <c r="I1120" s="3" t="s">
        <v>59</v>
      </c>
      <c r="J1120" s="3" t="s">
        <v>1806</v>
      </c>
      <c r="K1120" s="3" t="s">
        <v>48</v>
      </c>
      <c r="L1120" s="3" t="s">
        <v>49</v>
      </c>
      <c r="M1120" s="3" t="s">
        <v>1840</v>
      </c>
      <c r="N1120" s="4">
        <v>82500</v>
      </c>
      <c r="O1120" s="4">
        <v>21228987.888900001</v>
      </c>
    </row>
    <row r="1121" spans="1:15" x14ac:dyDescent="0.3">
      <c r="A1121" s="5" t="str">
        <f>List!$I$7</f>
        <v>2019-20</v>
      </c>
      <c r="B1121" s="5" t="s">
        <v>45</v>
      </c>
      <c r="C1121" s="5">
        <v>2</v>
      </c>
      <c r="D1121" s="5" t="s">
        <v>1818</v>
      </c>
      <c r="E1121" s="5" t="s">
        <v>195</v>
      </c>
      <c r="F1121" s="5">
        <v>71</v>
      </c>
      <c r="G1121" s="5" t="s">
        <v>478</v>
      </c>
      <c r="H1121" s="5" t="s">
        <v>1144</v>
      </c>
      <c r="I1121" s="5" t="s">
        <v>54</v>
      </c>
      <c r="J1121" s="5" t="s">
        <v>1805</v>
      </c>
      <c r="K1121" s="5" t="s">
        <v>27</v>
      </c>
      <c r="L1121" s="5" t="s">
        <v>35</v>
      </c>
      <c r="M1121" s="5" t="s">
        <v>1841</v>
      </c>
      <c r="N1121" s="6">
        <v>43500</v>
      </c>
      <c r="O1121" s="6">
        <v>3633088.7031999994</v>
      </c>
    </row>
    <row r="1122" spans="1:15" x14ac:dyDescent="0.3">
      <c r="A1122" s="3" t="str">
        <f>List!$I$7</f>
        <v>2019-20</v>
      </c>
      <c r="B1122" s="3" t="s">
        <v>92</v>
      </c>
      <c r="C1122" s="3">
        <v>12</v>
      </c>
      <c r="D1122" s="3" t="s">
        <v>1817</v>
      </c>
      <c r="E1122" s="3" t="s">
        <v>250</v>
      </c>
      <c r="F1122" s="3">
        <v>33</v>
      </c>
      <c r="G1122" s="3" t="s">
        <v>480</v>
      </c>
      <c r="H1122" s="3" t="s">
        <v>197</v>
      </c>
      <c r="I1122" s="3" t="s">
        <v>20</v>
      </c>
      <c r="J1122" s="3" t="s">
        <v>1805</v>
      </c>
      <c r="K1122" s="3" t="s">
        <v>27</v>
      </c>
      <c r="L1122" s="3" t="s">
        <v>35</v>
      </c>
      <c r="M1122" s="3" t="s">
        <v>1841</v>
      </c>
      <c r="N1122" s="4">
        <v>49500</v>
      </c>
      <c r="O1122" s="4">
        <v>8554119.901800001</v>
      </c>
    </row>
    <row r="1123" spans="1:15" x14ac:dyDescent="0.3">
      <c r="A1123" s="5" t="str">
        <f>List!$I$7</f>
        <v>2019-20</v>
      </c>
      <c r="B1123" s="5" t="s">
        <v>83</v>
      </c>
      <c r="C1123" s="5">
        <v>3</v>
      </c>
      <c r="D1123" s="5" t="s">
        <v>1818</v>
      </c>
      <c r="E1123" s="5" t="s">
        <v>84</v>
      </c>
      <c r="F1123" s="5">
        <v>24</v>
      </c>
      <c r="G1123" s="5" t="s">
        <v>243</v>
      </c>
      <c r="H1123" s="5" t="s">
        <v>179</v>
      </c>
      <c r="I1123" s="5" t="s">
        <v>32</v>
      </c>
      <c r="J1123" s="5" t="s">
        <v>33</v>
      </c>
      <c r="K1123" s="5" t="s">
        <v>48</v>
      </c>
      <c r="L1123" s="5" t="s">
        <v>49</v>
      </c>
      <c r="M1123" s="5" t="s">
        <v>1840</v>
      </c>
      <c r="N1123" s="6">
        <v>64500</v>
      </c>
      <c r="O1123" s="6">
        <v>1659411.0478000001</v>
      </c>
    </row>
    <row r="1124" spans="1:15" x14ac:dyDescent="0.3">
      <c r="A1124" s="3" t="str">
        <f>List!$I$7</f>
        <v>2019-20</v>
      </c>
      <c r="B1124" s="3" t="s">
        <v>50</v>
      </c>
      <c r="C1124" s="3">
        <v>11</v>
      </c>
      <c r="D1124" s="3" t="s">
        <v>1817</v>
      </c>
      <c r="E1124" s="3" t="s">
        <v>714</v>
      </c>
      <c r="F1124" s="3">
        <v>16</v>
      </c>
      <c r="G1124" s="3" t="s">
        <v>481</v>
      </c>
      <c r="H1124" s="3" t="s">
        <v>1229</v>
      </c>
      <c r="I1124" s="3" t="s">
        <v>59</v>
      </c>
      <c r="J1124" s="3" t="s">
        <v>1805</v>
      </c>
      <c r="K1124" s="3" t="s">
        <v>21</v>
      </c>
      <c r="L1124" s="3" t="s">
        <v>22</v>
      </c>
      <c r="M1124" s="3" t="s">
        <v>1841</v>
      </c>
      <c r="N1124" s="4">
        <v>70500</v>
      </c>
      <c r="O1124" s="4">
        <v>3737285.8775999998</v>
      </c>
    </row>
    <row r="1125" spans="1:15" x14ac:dyDescent="0.3">
      <c r="A1125" s="5" t="str">
        <f>List!$I$7</f>
        <v>2019-20</v>
      </c>
      <c r="B1125" s="5" t="s">
        <v>50</v>
      </c>
      <c r="C1125" s="5">
        <v>11</v>
      </c>
      <c r="D1125" s="5" t="s">
        <v>1817</v>
      </c>
      <c r="E1125" s="5" t="s">
        <v>402</v>
      </c>
      <c r="F1125" s="5">
        <v>26</v>
      </c>
      <c r="G1125" s="5" t="s">
        <v>482</v>
      </c>
      <c r="H1125" s="5" t="s">
        <v>897</v>
      </c>
      <c r="I1125" s="5" t="s">
        <v>59</v>
      </c>
      <c r="J1125" s="5" t="s">
        <v>1806</v>
      </c>
      <c r="K1125" s="5" t="s">
        <v>27</v>
      </c>
      <c r="L1125" s="5" t="s">
        <v>28</v>
      </c>
      <c r="M1125" s="5" t="s">
        <v>1839</v>
      </c>
      <c r="N1125" s="6">
        <v>40500</v>
      </c>
      <c r="O1125" s="6">
        <v>376485.7536</v>
      </c>
    </row>
    <row r="1126" spans="1:15" x14ac:dyDescent="0.3">
      <c r="A1126" s="3" t="str">
        <f>List!$I$7</f>
        <v>2019-20</v>
      </c>
      <c r="B1126" s="3" t="s">
        <v>36</v>
      </c>
      <c r="C1126" s="3">
        <v>8</v>
      </c>
      <c r="D1126" s="3" t="s">
        <v>1816</v>
      </c>
      <c r="E1126" s="3" t="s">
        <v>260</v>
      </c>
      <c r="F1126" s="3">
        <v>32</v>
      </c>
      <c r="G1126" s="3" t="s">
        <v>485</v>
      </c>
      <c r="H1126" s="3" t="s">
        <v>720</v>
      </c>
      <c r="I1126" s="3" t="s">
        <v>80</v>
      </c>
      <c r="J1126" s="3" t="s">
        <v>44</v>
      </c>
      <c r="K1126" s="3" t="s">
        <v>34</v>
      </c>
      <c r="L1126" s="3" t="s">
        <v>35</v>
      </c>
      <c r="M1126" s="3" t="s">
        <v>1839</v>
      </c>
      <c r="N1126" s="4">
        <v>27000</v>
      </c>
      <c r="O1126" s="4">
        <v>105648.68159999998</v>
      </c>
    </row>
    <row r="1127" spans="1:15" x14ac:dyDescent="0.3">
      <c r="A1127" s="5" t="str">
        <f>List!$I$7</f>
        <v>2019-20</v>
      </c>
      <c r="B1127" s="5" t="s">
        <v>92</v>
      </c>
      <c r="C1127" s="5">
        <v>12</v>
      </c>
      <c r="D1127" s="5" t="s">
        <v>1817</v>
      </c>
      <c r="E1127" s="5" t="s">
        <v>250</v>
      </c>
      <c r="F1127" s="5">
        <v>27</v>
      </c>
      <c r="G1127" s="5" t="s">
        <v>1070</v>
      </c>
      <c r="H1127" s="5" t="s">
        <v>869</v>
      </c>
      <c r="I1127" s="5" t="s">
        <v>63</v>
      </c>
      <c r="J1127" s="5" t="s">
        <v>72</v>
      </c>
      <c r="K1127" s="5" t="s">
        <v>48</v>
      </c>
      <c r="L1127" s="5" t="s">
        <v>55</v>
      </c>
      <c r="M1127" s="5" t="s">
        <v>1840</v>
      </c>
      <c r="N1127" s="6">
        <v>61500</v>
      </c>
      <c r="O1127" s="6">
        <v>269860.90120000002</v>
      </c>
    </row>
    <row r="1128" spans="1:15" x14ac:dyDescent="0.3">
      <c r="A1128" s="3" t="str">
        <f>List!$I$7</f>
        <v>2019-20</v>
      </c>
      <c r="B1128" s="3" t="s">
        <v>116</v>
      </c>
      <c r="C1128" s="3">
        <v>1</v>
      </c>
      <c r="D1128" s="3" t="s">
        <v>1818</v>
      </c>
      <c r="E1128" s="3" t="s">
        <v>714</v>
      </c>
      <c r="F1128" s="3">
        <v>23</v>
      </c>
      <c r="G1128" s="3" t="s">
        <v>234</v>
      </c>
      <c r="H1128" s="3" t="s">
        <v>909</v>
      </c>
      <c r="I1128" s="3" t="s">
        <v>20</v>
      </c>
      <c r="J1128" s="3" t="s">
        <v>72</v>
      </c>
      <c r="K1128" s="3" t="s">
        <v>48</v>
      </c>
      <c r="L1128" s="3" t="s">
        <v>49</v>
      </c>
      <c r="M1128" s="3" t="s">
        <v>1839</v>
      </c>
      <c r="N1128" s="4">
        <v>64500</v>
      </c>
      <c r="O1128" s="4">
        <v>1832027.0056</v>
      </c>
    </row>
    <row r="1129" spans="1:15" x14ac:dyDescent="0.3">
      <c r="A1129" s="5" t="str">
        <f>List!$I$7</f>
        <v>2019-20</v>
      </c>
      <c r="B1129" s="5" t="s">
        <v>125</v>
      </c>
      <c r="C1129" s="5">
        <v>7</v>
      </c>
      <c r="D1129" s="5" t="s">
        <v>1816</v>
      </c>
      <c r="E1129" s="5" t="s">
        <v>463</v>
      </c>
      <c r="F1129" s="5">
        <v>26</v>
      </c>
      <c r="G1129" s="5" t="s">
        <v>1423</v>
      </c>
      <c r="H1129" s="5" t="s">
        <v>229</v>
      </c>
      <c r="I1129" s="5" t="s">
        <v>80</v>
      </c>
      <c r="J1129" s="5" t="s">
        <v>44</v>
      </c>
      <c r="K1129" s="5" t="s">
        <v>27</v>
      </c>
      <c r="L1129" s="5" t="s">
        <v>28</v>
      </c>
      <c r="M1129" s="5" t="s">
        <v>1841</v>
      </c>
      <c r="N1129" s="6">
        <v>79500</v>
      </c>
      <c r="O1129" s="6">
        <v>19888038.741999999</v>
      </c>
    </row>
    <row r="1130" spans="1:15" x14ac:dyDescent="0.3">
      <c r="A1130" s="3" t="str">
        <f>List!$I$7</f>
        <v>2019-20</v>
      </c>
      <c r="B1130" s="3" t="s">
        <v>83</v>
      </c>
      <c r="C1130" s="3">
        <v>3</v>
      </c>
      <c r="D1130" s="3" t="s">
        <v>1818</v>
      </c>
      <c r="E1130" s="3" t="s">
        <v>183</v>
      </c>
      <c r="F1130" s="3">
        <v>77</v>
      </c>
      <c r="G1130" s="3" t="s">
        <v>491</v>
      </c>
      <c r="H1130" s="3" t="s">
        <v>829</v>
      </c>
      <c r="I1130" s="3" t="s">
        <v>20</v>
      </c>
      <c r="J1130" s="3" t="s">
        <v>33</v>
      </c>
      <c r="K1130" s="3" t="s">
        <v>27</v>
      </c>
      <c r="L1130" s="3" t="s">
        <v>28</v>
      </c>
      <c r="M1130" s="3" t="s">
        <v>1839</v>
      </c>
      <c r="N1130" s="4">
        <v>18000</v>
      </c>
      <c r="O1130" s="4">
        <v>2153130.5663999999</v>
      </c>
    </row>
    <row r="1131" spans="1:15" x14ac:dyDescent="0.3">
      <c r="A1131" s="5" t="str">
        <f>List!$I$7</f>
        <v>2019-20</v>
      </c>
      <c r="B1131" s="5" t="s">
        <v>141</v>
      </c>
      <c r="C1131" s="5">
        <v>5</v>
      </c>
      <c r="D1131" s="5" t="s">
        <v>1819</v>
      </c>
      <c r="E1131" s="5" t="s">
        <v>142</v>
      </c>
      <c r="F1131" s="5">
        <v>11</v>
      </c>
      <c r="G1131" s="5" t="s">
        <v>598</v>
      </c>
      <c r="H1131" s="5" t="s">
        <v>1109</v>
      </c>
      <c r="I1131" s="5" t="s">
        <v>40</v>
      </c>
      <c r="J1131" s="5" t="s">
        <v>72</v>
      </c>
      <c r="K1131" s="5" t="s">
        <v>21</v>
      </c>
      <c r="L1131" s="5" t="s">
        <v>22</v>
      </c>
      <c r="M1131" s="5" t="s">
        <v>1841</v>
      </c>
      <c r="N1131" s="6">
        <v>24000</v>
      </c>
      <c r="O1131" s="6">
        <v>2081886.4703999998</v>
      </c>
    </row>
    <row r="1132" spans="1:15" x14ac:dyDescent="0.3">
      <c r="A1132" s="3" t="str">
        <f>List!$I$7</f>
        <v>2019-20</v>
      </c>
      <c r="B1132" s="3" t="s">
        <v>116</v>
      </c>
      <c r="C1132" s="3">
        <v>1</v>
      </c>
      <c r="D1132" s="3" t="s">
        <v>1818</v>
      </c>
      <c r="E1132" s="3" t="s">
        <v>56</v>
      </c>
      <c r="F1132" s="3">
        <v>50</v>
      </c>
      <c r="G1132" s="3" t="s">
        <v>1497</v>
      </c>
      <c r="H1132" s="3" t="s">
        <v>1063</v>
      </c>
      <c r="I1132" s="3" t="s">
        <v>80</v>
      </c>
      <c r="J1132" s="3" t="s">
        <v>72</v>
      </c>
      <c r="K1132" s="3" t="s">
        <v>21</v>
      </c>
      <c r="L1132" s="3" t="s">
        <v>22</v>
      </c>
      <c r="M1132" s="3" t="s">
        <v>1840</v>
      </c>
      <c r="N1132" s="4">
        <v>67500</v>
      </c>
      <c r="O1132" s="4">
        <v>1164295.0439999998</v>
      </c>
    </row>
    <row r="1133" spans="1:15" x14ac:dyDescent="0.3">
      <c r="A1133" s="5" t="str">
        <f>List!$I$7</f>
        <v>2019-20</v>
      </c>
      <c r="B1133" s="5" t="s">
        <v>50</v>
      </c>
      <c r="C1133" s="5">
        <v>11</v>
      </c>
      <c r="D1133" s="5" t="s">
        <v>1817</v>
      </c>
      <c r="E1133" s="5" t="s">
        <v>264</v>
      </c>
      <c r="F1133" s="5">
        <v>11</v>
      </c>
      <c r="G1133" s="5" t="s">
        <v>1239</v>
      </c>
      <c r="H1133" s="5" t="s">
        <v>709</v>
      </c>
      <c r="I1133" s="5" t="s">
        <v>80</v>
      </c>
      <c r="J1133" s="5" t="s">
        <v>33</v>
      </c>
      <c r="K1133" s="5" t="s">
        <v>21</v>
      </c>
      <c r="L1133" s="5" t="s">
        <v>22</v>
      </c>
      <c r="M1133" s="5" t="s">
        <v>1839</v>
      </c>
      <c r="N1133" s="6">
        <v>63000</v>
      </c>
      <c r="O1133" s="6">
        <v>10000354.517999999</v>
      </c>
    </row>
    <row r="1134" spans="1:15" x14ac:dyDescent="0.3">
      <c r="A1134" s="3" t="str">
        <f>List!$I$7</f>
        <v>2019-20</v>
      </c>
      <c r="B1134" s="3" t="s">
        <v>101</v>
      </c>
      <c r="C1134" s="3">
        <v>9</v>
      </c>
      <c r="D1134" s="3" t="s">
        <v>1816</v>
      </c>
      <c r="E1134" s="3" t="s">
        <v>342</v>
      </c>
      <c r="F1134" s="3">
        <v>16</v>
      </c>
      <c r="G1134" s="3" t="s">
        <v>492</v>
      </c>
      <c r="H1134" s="3" t="s">
        <v>198</v>
      </c>
      <c r="I1134" s="3" t="s">
        <v>80</v>
      </c>
      <c r="J1134" s="3" t="s">
        <v>1805</v>
      </c>
      <c r="K1134" s="3" t="s">
        <v>21</v>
      </c>
      <c r="L1134" s="3" t="s">
        <v>22</v>
      </c>
      <c r="M1134" s="3" t="s">
        <v>1840</v>
      </c>
      <c r="N1134" s="4">
        <v>46500</v>
      </c>
      <c r="O1134" s="4">
        <v>1195749.6452000001</v>
      </c>
    </row>
    <row r="1135" spans="1:15" x14ac:dyDescent="0.3">
      <c r="A1135" s="5" t="str">
        <f>List!$I$7</f>
        <v>2019-20</v>
      </c>
      <c r="B1135" s="5" t="s">
        <v>116</v>
      </c>
      <c r="C1135" s="5">
        <v>1</v>
      </c>
      <c r="D1135" s="5" t="s">
        <v>1818</v>
      </c>
      <c r="E1135" s="5" t="s">
        <v>439</v>
      </c>
      <c r="F1135" s="5">
        <v>76</v>
      </c>
      <c r="G1135" s="5" t="s">
        <v>837</v>
      </c>
      <c r="H1135" s="5" t="s">
        <v>1112</v>
      </c>
      <c r="I1135" s="5" t="s">
        <v>26</v>
      </c>
      <c r="J1135" s="5" t="s">
        <v>1806</v>
      </c>
      <c r="K1135" s="5" t="s">
        <v>48</v>
      </c>
      <c r="L1135" s="5" t="s">
        <v>49</v>
      </c>
      <c r="M1135" s="5" t="s">
        <v>1840</v>
      </c>
      <c r="N1135" s="6">
        <v>69000</v>
      </c>
      <c r="O1135" s="6">
        <v>10082255.436000001</v>
      </c>
    </row>
    <row r="1136" spans="1:15" x14ac:dyDescent="0.3">
      <c r="A1136" s="3" t="str">
        <f>List!$I$7</f>
        <v>2019-20</v>
      </c>
      <c r="B1136" s="3" t="s">
        <v>36</v>
      </c>
      <c r="C1136" s="3">
        <v>8</v>
      </c>
      <c r="D1136" s="3" t="s">
        <v>1816</v>
      </c>
      <c r="E1136" s="3" t="s">
        <v>126</v>
      </c>
      <c r="F1136" s="3">
        <v>64</v>
      </c>
      <c r="G1136" s="3" t="s">
        <v>258</v>
      </c>
      <c r="H1136" s="3" t="s">
        <v>1284</v>
      </c>
      <c r="I1136" s="3" t="s">
        <v>54</v>
      </c>
      <c r="J1136" s="3" t="s">
        <v>1806</v>
      </c>
      <c r="K1136" s="3" t="s">
        <v>48</v>
      </c>
      <c r="L1136" s="3" t="s">
        <v>49</v>
      </c>
      <c r="M1136" s="3" t="s">
        <v>1839</v>
      </c>
      <c r="N1136" s="4">
        <v>39000</v>
      </c>
      <c r="O1136" s="4">
        <v>446059.32800000004</v>
      </c>
    </row>
    <row r="1137" spans="1:15" x14ac:dyDescent="0.3">
      <c r="A1137" s="5" t="str">
        <f>List!$I$7</f>
        <v>2019-20</v>
      </c>
      <c r="B1137" s="5" t="s">
        <v>92</v>
      </c>
      <c r="C1137" s="5">
        <v>12</v>
      </c>
      <c r="D1137" s="5" t="s">
        <v>1817</v>
      </c>
      <c r="E1137" s="5" t="s">
        <v>188</v>
      </c>
      <c r="F1137" s="5">
        <v>36</v>
      </c>
      <c r="G1137" s="5" t="s">
        <v>1106</v>
      </c>
      <c r="H1137" s="5" t="s">
        <v>1234</v>
      </c>
      <c r="I1137" s="5" t="s">
        <v>80</v>
      </c>
      <c r="J1137" s="5" t="s">
        <v>72</v>
      </c>
      <c r="K1137" s="5" t="s">
        <v>48</v>
      </c>
      <c r="L1137" s="5" t="s">
        <v>55</v>
      </c>
      <c r="M1137" s="5" t="s">
        <v>1841</v>
      </c>
      <c r="N1137" s="6">
        <v>82500</v>
      </c>
      <c r="O1137" s="6">
        <v>14878915.039999999</v>
      </c>
    </row>
    <row r="1138" spans="1:15" x14ac:dyDescent="0.3">
      <c r="A1138" s="3" t="str">
        <f>List!$I$7</f>
        <v>2019-20</v>
      </c>
      <c r="B1138" s="3" t="s">
        <v>125</v>
      </c>
      <c r="C1138" s="3">
        <v>7</v>
      </c>
      <c r="D1138" s="3" t="s">
        <v>1816</v>
      </c>
      <c r="E1138" s="3" t="s">
        <v>342</v>
      </c>
      <c r="F1138" s="3">
        <v>16</v>
      </c>
      <c r="G1138" s="3" t="s">
        <v>1667</v>
      </c>
      <c r="H1138" s="3" t="s">
        <v>730</v>
      </c>
      <c r="I1138" s="3" t="s">
        <v>20</v>
      </c>
      <c r="J1138" s="3" t="s">
        <v>86</v>
      </c>
      <c r="K1138" s="3" t="s">
        <v>21</v>
      </c>
      <c r="L1138" s="3" t="s">
        <v>22</v>
      </c>
      <c r="M1138" s="3" t="s">
        <v>1840</v>
      </c>
      <c r="N1138" s="4">
        <v>15000</v>
      </c>
      <c r="O1138" s="4">
        <v>788945.696</v>
      </c>
    </row>
    <row r="1139" spans="1:15" x14ac:dyDescent="0.3">
      <c r="A1139" s="5" t="str">
        <f>List!$I$7</f>
        <v>2019-20</v>
      </c>
      <c r="B1139" s="5" t="s">
        <v>141</v>
      </c>
      <c r="C1139" s="5">
        <v>5</v>
      </c>
      <c r="D1139" s="5" t="s">
        <v>1819</v>
      </c>
      <c r="E1139" s="5" t="s">
        <v>61</v>
      </c>
      <c r="F1139" s="5">
        <v>30</v>
      </c>
      <c r="G1139" s="5" t="s">
        <v>501</v>
      </c>
      <c r="H1139" s="5" t="s">
        <v>1164</v>
      </c>
      <c r="I1139" s="5" t="s">
        <v>20</v>
      </c>
      <c r="J1139" s="5" t="s">
        <v>1805</v>
      </c>
      <c r="K1139" s="5" t="s">
        <v>27</v>
      </c>
      <c r="L1139" s="5" t="s">
        <v>28</v>
      </c>
      <c r="M1139" s="5" t="s">
        <v>1840</v>
      </c>
      <c r="N1139" s="6">
        <v>73500</v>
      </c>
      <c r="O1139" s="6">
        <v>263242.42560000002</v>
      </c>
    </row>
    <row r="1140" spans="1:15" x14ac:dyDescent="0.3">
      <c r="A1140" s="3" t="str">
        <f>List!$I$7</f>
        <v>2019-20</v>
      </c>
      <c r="B1140" s="3" t="s">
        <v>45</v>
      </c>
      <c r="C1140" s="3">
        <v>2</v>
      </c>
      <c r="D1140" s="3" t="s">
        <v>1818</v>
      </c>
      <c r="E1140" s="3" t="s">
        <v>264</v>
      </c>
      <c r="F1140" s="3">
        <v>64</v>
      </c>
      <c r="G1140" s="3" t="s">
        <v>1497</v>
      </c>
      <c r="H1140" s="3" t="s">
        <v>1112</v>
      </c>
      <c r="I1140" s="3" t="s">
        <v>26</v>
      </c>
      <c r="J1140" s="3" t="s">
        <v>1806</v>
      </c>
      <c r="K1140" s="3" t="s">
        <v>48</v>
      </c>
      <c r="L1140" s="3" t="s">
        <v>49</v>
      </c>
      <c r="M1140" s="3" t="s">
        <v>1841</v>
      </c>
      <c r="N1140" s="4">
        <v>19500</v>
      </c>
      <c r="O1140" s="4">
        <v>336351.90159999992</v>
      </c>
    </row>
    <row r="1141" spans="1:15" x14ac:dyDescent="0.3">
      <c r="A1141" s="5" t="str">
        <f>List!$I$7</f>
        <v>2019-20</v>
      </c>
      <c r="B1141" s="5" t="s">
        <v>60</v>
      </c>
      <c r="C1141" s="5">
        <v>6</v>
      </c>
      <c r="D1141" s="5" t="s">
        <v>1819</v>
      </c>
      <c r="E1141" s="5" t="s">
        <v>214</v>
      </c>
      <c r="F1141" s="5">
        <v>20</v>
      </c>
      <c r="G1141" s="5" t="s">
        <v>1027</v>
      </c>
      <c r="H1141" s="5" t="s">
        <v>634</v>
      </c>
      <c r="I1141" s="5" t="s">
        <v>20</v>
      </c>
      <c r="J1141" s="5" t="s">
        <v>44</v>
      </c>
      <c r="K1141" s="5" t="s">
        <v>27</v>
      </c>
      <c r="L1141" s="5" t="s">
        <v>28</v>
      </c>
      <c r="M1141" s="5" t="s">
        <v>1840</v>
      </c>
      <c r="N1141" s="6">
        <v>42000</v>
      </c>
      <c r="O1141" s="6">
        <v>13130933.200000001</v>
      </c>
    </row>
    <row r="1142" spans="1:15" x14ac:dyDescent="0.3">
      <c r="A1142" s="3" t="str">
        <f>List!$I$7</f>
        <v>2019-20</v>
      </c>
      <c r="B1142" s="3" t="s">
        <v>101</v>
      </c>
      <c r="C1142" s="3">
        <v>9</v>
      </c>
      <c r="D1142" s="3" t="s">
        <v>1816</v>
      </c>
      <c r="E1142" s="3" t="s">
        <v>569</v>
      </c>
      <c r="F1142" s="3">
        <v>25</v>
      </c>
      <c r="G1142" s="3" t="s">
        <v>504</v>
      </c>
      <c r="H1142" s="3" t="s">
        <v>1258</v>
      </c>
      <c r="I1142" s="3" t="s">
        <v>63</v>
      </c>
      <c r="J1142" s="3" t="s">
        <v>44</v>
      </c>
      <c r="K1142" s="3" t="s">
        <v>27</v>
      </c>
      <c r="L1142" s="3" t="s">
        <v>28</v>
      </c>
      <c r="M1142" s="3" t="s">
        <v>1841</v>
      </c>
      <c r="N1142" s="4">
        <v>31500</v>
      </c>
      <c r="O1142" s="4">
        <v>864119.30220000015</v>
      </c>
    </row>
    <row r="1143" spans="1:15" x14ac:dyDescent="0.3">
      <c r="A1143" s="5" t="str">
        <f>List!$I$7</f>
        <v>2019-20</v>
      </c>
      <c r="B1143" s="5" t="s">
        <v>116</v>
      </c>
      <c r="C1143" s="5">
        <v>1</v>
      </c>
      <c r="D1143" s="5" t="s">
        <v>1818</v>
      </c>
      <c r="E1143" s="5" t="s">
        <v>714</v>
      </c>
      <c r="F1143" s="5">
        <v>19</v>
      </c>
      <c r="G1143" s="5" t="s">
        <v>539</v>
      </c>
      <c r="H1143" s="5" t="s">
        <v>356</v>
      </c>
      <c r="I1143" s="5" t="s">
        <v>54</v>
      </c>
      <c r="J1143" s="5" t="s">
        <v>72</v>
      </c>
      <c r="K1143" s="5" t="s">
        <v>48</v>
      </c>
      <c r="L1143" s="5" t="s">
        <v>49</v>
      </c>
      <c r="M1143" s="5" t="s">
        <v>1841</v>
      </c>
      <c r="N1143" s="6">
        <v>45000</v>
      </c>
      <c r="O1143" s="6">
        <v>959198.52600000007</v>
      </c>
    </row>
    <row r="1144" spans="1:15" x14ac:dyDescent="0.3">
      <c r="A1144" s="3" t="str">
        <f>List!$I$7</f>
        <v>2019-20</v>
      </c>
      <c r="B1144" s="3" t="s">
        <v>92</v>
      </c>
      <c r="C1144" s="3">
        <v>12</v>
      </c>
      <c r="D1144" s="3" t="s">
        <v>1817</v>
      </c>
      <c r="E1144" s="3" t="s">
        <v>714</v>
      </c>
      <c r="F1144" s="3">
        <v>10</v>
      </c>
      <c r="G1144" s="3" t="s">
        <v>1659</v>
      </c>
      <c r="H1144" s="3" t="s">
        <v>537</v>
      </c>
      <c r="I1144" s="3" t="s">
        <v>63</v>
      </c>
      <c r="J1144" s="3" t="s">
        <v>1805</v>
      </c>
      <c r="K1144" s="3" t="s">
        <v>48</v>
      </c>
      <c r="L1144" s="3" t="s">
        <v>55</v>
      </c>
      <c r="M1144" s="3" t="s">
        <v>1839</v>
      </c>
      <c r="N1144" s="4">
        <v>75000</v>
      </c>
      <c r="O1144" s="4">
        <v>296595.42</v>
      </c>
    </row>
    <row r="1145" spans="1:15" x14ac:dyDescent="0.3">
      <c r="A1145" s="5" t="str">
        <f>List!$I$7</f>
        <v>2019-20</v>
      </c>
      <c r="B1145" s="5" t="s">
        <v>60</v>
      </c>
      <c r="C1145" s="5">
        <v>6</v>
      </c>
      <c r="D1145" s="5" t="s">
        <v>1819</v>
      </c>
      <c r="E1145" s="5" t="s">
        <v>226</v>
      </c>
      <c r="F1145" s="5">
        <v>18</v>
      </c>
      <c r="G1145" s="5" t="s">
        <v>497</v>
      </c>
      <c r="H1145" s="5" t="s">
        <v>813</v>
      </c>
      <c r="I1145" s="5" t="s">
        <v>54</v>
      </c>
      <c r="J1145" s="5" t="s">
        <v>1806</v>
      </c>
      <c r="K1145" s="5" t="s">
        <v>34</v>
      </c>
      <c r="L1145" s="5" t="s">
        <v>35</v>
      </c>
      <c r="M1145" s="5" t="s">
        <v>1840</v>
      </c>
      <c r="N1145" s="6">
        <v>22500</v>
      </c>
      <c r="O1145" s="6">
        <v>3945759.9893999998</v>
      </c>
    </row>
    <row r="1146" spans="1:15" x14ac:dyDescent="0.3">
      <c r="A1146" s="3" t="str">
        <f>List!$I$7</f>
        <v>2019-20</v>
      </c>
      <c r="B1146" s="3" t="s">
        <v>36</v>
      </c>
      <c r="C1146" s="3">
        <v>8</v>
      </c>
      <c r="D1146" s="3" t="s">
        <v>1816</v>
      </c>
      <c r="E1146" s="3" t="s">
        <v>84</v>
      </c>
      <c r="F1146" s="3">
        <v>48</v>
      </c>
      <c r="G1146" s="3" t="s">
        <v>205</v>
      </c>
      <c r="H1146" s="3" t="s">
        <v>198</v>
      </c>
      <c r="I1146" s="3" t="s">
        <v>80</v>
      </c>
      <c r="J1146" s="3" t="s">
        <v>1805</v>
      </c>
      <c r="K1146" s="3" t="s">
        <v>21</v>
      </c>
      <c r="L1146" s="3" t="s">
        <v>22</v>
      </c>
      <c r="M1146" s="3" t="s">
        <v>1840</v>
      </c>
      <c r="N1146" s="4">
        <v>33000</v>
      </c>
      <c r="O1146" s="4">
        <v>2487245.24664</v>
      </c>
    </row>
    <row r="1147" spans="1:15" x14ac:dyDescent="0.3">
      <c r="A1147" s="5" t="str">
        <f>List!$I$7</f>
        <v>2019-20</v>
      </c>
      <c r="B1147" s="5" t="s">
        <v>76</v>
      </c>
      <c r="C1147" s="5">
        <v>4</v>
      </c>
      <c r="D1147" s="5" t="s">
        <v>1819</v>
      </c>
      <c r="E1147" s="5" t="s">
        <v>183</v>
      </c>
      <c r="F1147" s="5">
        <v>47</v>
      </c>
      <c r="G1147" s="5" t="s">
        <v>509</v>
      </c>
      <c r="H1147" s="5" t="s">
        <v>1376</v>
      </c>
      <c r="I1147" s="5" t="s">
        <v>54</v>
      </c>
      <c r="J1147" s="5" t="s">
        <v>1806</v>
      </c>
      <c r="K1147" s="5" t="s">
        <v>27</v>
      </c>
      <c r="L1147" s="5" t="s">
        <v>35</v>
      </c>
      <c r="M1147" s="5" t="s">
        <v>1840</v>
      </c>
      <c r="N1147" s="6">
        <v>94500</v>
      </c>
      <c r="O1147" s="6">
        <v>10107305.208000002</v>
      </c>
    </row>
    <row r="1148" spans="1:15" x14ac:dyDescent="0.3">
      <c r="A1148" s="3" t="str">
        <f>List!$I$7</f>
        <v>2019-20</v>
      </c>
      <c r="B1148" s="3" t="s">
        <v>83</v>
      </c>
      <c r="C1148" s="3">
        <v>3</v>
      </c>
      <c r="D1148" s="3" t="s">
        <v>1818</v>
      </c>
      <c r="E1148" s="3" t="s">
        <v>133</v>
      </c>
      <c r="F1148" s="3">
        <v>44</v>
      </c>
      <c r="G1148" s="3" t="s">
        <v>1358</v>
      </c>
      <c r="H1148" s="3" t="s">
        <v>860</v>
      </c>
      <c r="I1148" s="3" t="s">
        <v>59</v>
      </c>
      <c r="J1148" s="3" t="s">
        <v>1806</v>
      </c>
      <c r="K1148" s="3" t="s">
        <v>34</v>
      </c>
      <c r="L1148" s="3" t="s">
        <v>35</v>
      </c>
      <c r="M1148" s="3" t="s">
        <v>1840</v>
      </c>
      <c r="N1148" s="4">
        <v>120000</v>
      </c>
      <c r="O1148" s="4">
        <v>1990389.9750000001</v>
      </c>
    </row>
    <row r="1149" spans="1:15" x14ac:dyDescent="0.3">
      <c r="A1149" s="5" t="str">
        <f>List!$I$7</f>
        <v>2019-20</v>
      </c>
      <c r="B1149" s="5" t="s">
        <v>50</v>
      </c>
      <c r="C1149" s="5">
        <v>11</v>
      </c>
      <c r="D1149" s="5" t="s">
        <v>1817</v>
      </c>
      <c r="E1149" s="5" t="s">
        <v>264</v>
      </c>
      <c r="F1149" s="5">
        <v>83</v>
      </c>
      <c r="G1149" s="5" t="s">
        <v>1793</v>
      </c>
      <c r="H1149" s="5" t="s">
        <v>590</v>
      </c>
      <c r="I1149" s="5" t="s">
        <v>20</v>
      </c>
      <c r="J1149" s="5" t="s">
        <v>1805</v>
      </c>
      <c r="K1149" s="5" t="s">
        <v>27</v>
      </c>
      <c r="L1149" s="5" t="s">
        <v>28</v>
      </c>
      <c r="M1149" s="5" t="s">
        <v>1841</v>
      </c>
      <c r="N1149" s="6">
        <v>58500</v>
      </c>
      <c r="O1149" s="6">
        <v>502875.43920000002</v>
      </c>
    </row>
    <row r="1150" spans="1:15" x14ac:dyDescent="0.3">
      <c r="A1150" s="3" t="str">
        <f>List!$I$7</f>
        <v>2019-20</v>
      </c>
      <c r="B1150" s="3" t="s">
        <v>116</v>
      </c>
      <c r="C1150" s="3">
        <v>1</v>
      </c>
      <c r="D1150" s="3" t="s">
        <v>1818</v>
      </c>
      <c r="E1150" s="3" t="s">
        <v>202</v>
      </c>
      <c r="F1150" s="3">
        <v>75</v>
      </c>
      <c r="G1150" s="3" t="s">
        <v>68</v>
      </c>
      <c r="H1150" s="3" t="s">
        <v>1028</v>
      </c>
      <c r="I1150" s="3" t="s">
        <v>63</v>
      </c>
      <c r="J1150" s="3" t="s">
        <v>72</v>
      </c>
      <c r="K1150" s="3" t="s">
        <v>21</v>
      </c>
      <c r="L1150" s="3" t="s">
        <v>22</v>
      </c>
      <c r="M1150" s="3" t="s">
        <v>1840</v>
      </c>
      <c r="N1150" s="4">
        <v>106500</v>
      </c>
      <c r="O1150" s="4">
        <v>620308.68768000009</v>
      </c>
    </row>
    <row r="1151" spans="1:15" x14ac:dyDescent="0.3">
      <c r="A1151" s="5" t="str">
        <f>List!$I$7</f>
        <v>2019-20</v>
      </c>
      <c r="B1151" s="5" t="s">
        <v>76</v>
      </c>
      <c r="C1151" s="5">
        <v>4</v>
      </c>
      <c r="D1151" s="5" t="s">
        <v>1819</v>
      </c>
      <c r="E1151" s="5" t="s">
        <v>264</v>
      </c>
      <c r="F1151" s="5">
        <v>63</v>
      </c>
      <c r="G1151" s="5" t="s">
        <v>1613</v>
      </c>
      <c r="H1151" s="5" t="s">
        <v>957</v>
      </c>
      <c r="I1151" s="5" t="s">
        <v>63</v>
      </c>
      <c r="J1151" s="5" t="s">
        <v>86</v>
      </c>
      <c r="K1151" s="5" t="s">
        <v>21</v>
      </c>
      <c r="L1151" s="5" t="s">
        <v>22</v>
      </c>
      <c r="M1151" s="5" t="s">
        <v>1840</v>
      </c>
      <c r="N1151" s="6">
        <v>126000</v>
      </c>
      <c r="O1151" s="6">
        <v>1132510.5792000003</v>
      </c>
    </row>
    <row r="1152" spans="1:15" x14ac:dyDescent="0.3">
      <c r="A1152" s="3" t="str">
        <f>List!$I$7</f>
        <v>2019-20</v>
      </c>
      <c r="B1152" s="3" t="s">
        <v>83</v>
      </c>
      <c r="C1152" s="3">
        <v>3</v>
      </c>
      <c r="D1152" s="3" t="s">
        <v>1818</v>
      </c>
      <c r="E1152" s="3" t="s">
        <v>260</v>
      </c>
      <c r="F1152" s="3">
        <v>74</v>
      </c>
      <c r="G1152" s="3" t="s">
        <v>517</v>
      </c>
      <c r="H1152" s="3" t="s">
        <v>829</v>
      </c>
      <c r="I1152" s="3" t="s">
        <v>20</v>
      </c>
      <c r="J1152" s="3" t="s">
        <v>33</v>
      </c>
      <c r="K1152" s="3" t="s">
        <v>27</v>
      </c>
      <c r="L1152" s="3" t="s">
        <v>28</v>
      </c>
      <c r="M1152" s="3" t="s">
        <v>1839</v>
      </c>
      <c r="N1152" s="4">
        <v>61500</v>
      </c>
      <c r="O1152" s="4">
        <v>220292670.83559996</v>
      </c>
    </row>
    <row r="1153" spans="1:15" x14ac:dyDescent="0.3">
      <c r="A1153" s="5" t="str">
        <f>List!$I$7</f>
        <v>2019-20</v>
      </c>
      <c r="B1153" s="5" t="s">
        <v>101</v>
      </c>
      <c r="C1153" s="5">
        <v>9</v>
      </c>
      <c r="D1153" s="5" t="s">
        <v>1816</v>
      </c>
      <c r="E1153" s="5" t="s">
        <v>305</v>
      </c>
      <c r="F1153" s="5">
        <v>65</v>
      </c>
      <c r="G1153" s="5" t="s">
        <v>519</v>
      </c>
      <c r="H1153" s="5" t="s">
        <v>805</v>
      </c>
      <c r="I1153" s="5" t="s">
        <v>32</v>
      </c>
      <c r="J1153" s="5" t="s">
        <v>1805</v>
      </c>
      <c r="K1153" s="5" t="s">
        <v>21</v>
      </c>
      <c r="L1153" s="5" t="s">
        <v>22</v>
      </c>
      <c r="M1153" s="5" t="s">
        <v>1839</v>
      </c>
      <c r="N1153" s="6">
        <v>52500</v>
      </c>
      <c r="O1153" s="6">
        <v>3570076.9720000001</v>
      </c>
    </row>
    <row r="1154" spans="1:15" x14ac:dyDescent="0.3">
      <c r="A1154" s="3" t="str">
        <f>List!$I$7</f>
        <v>2019-20</v>
      </c>
      <c r="B1154" s="3" t="s">
        <v>76</v>
      </c>
      <c r="C1154" s="3">
        <v>4</v>
      </c>
      <c r="D1154" s="3" t="s">
        <v>1819</v>
      </c>
      <c r="E1154" s="3" t="s">
        <v>64</v>
      </c>
      <c r="F1154" s="3">
        <v>37</v>
      </c>
      <c r="G1154" s="3" t="s">
        <v>275</v>
      </c>
      <c r="H1154" s="3" t="s">
        <v>926</v>
      </c>
      <c r="I1154" s="3" t="s">
        <v>26</v>
      </c>
      <c r="J1154" s="3" t="s">
        <v>86</v>
      </c>
      <c r="K1154" s="3" t="s">
        <v>21</v>
      </c>
      <c r="L1154" s="3" t="s">
        <v>22</v>
      </c>
      <c r="M1154" s="3" t="s">
        <v>1840</v>
      </c>
      <c r="N1154" s="4">
        <v>46500</v>
      </c>
      <c r="O1154" s="4">
        <v>214942.14126000003</v>
      </c>
    </row>
    <row r="1155" spans="1:15" x14ac:dyDescent="0.3">
      <c r="A1155" s="5" t="str">
        <f>List!$I$7</f>
        <v>2019-20</v>
      </c>
      <c r="B1155" s="5" t="s">
        <v>45</v>
      </c>
      <c r="C1155" s="5">
        <v>2</v>
      </c>
      <c r="D1155" s="5" t="s">
        <v>1818</v>
      </c>
      <c r="E1155" s="5" t="s">
        <v>180</v>
      </c>
      <c r="F1155" s="5">
        <v>71</v>
      </c>
      <c r="G1155" s="5" t="s">
        <v>525</v>
      </c>
      <c r="H1155" s="5" t="s">
        <v>193</v>
      </c>
      <c r="I1155" s="5" t="s">
        <v>80</v>
      </c>
      <c r="J1155" s="5" t="s">
        <v>1806</v>
      </c>
      <c r="K1155" s="5" t="s">
        <v>34</v>
      </c>
      <c r="L1155" s="5" t="s">
        <v>35</v>
      </c>
      <c r="M1155" s="5" t="s">
        <v>1839</v>
      </c>
      <c r="N1155" s="6">
        <v>78000</v>
      </c>
      <c r="O1155" s="6">
        <v>3026671.648</v>
      </c>
    </row>
    <row r="1156" spans="1:15" x14ac:dyDescent="0.3">
      <c r="A1156" s="3" t="str">
        <f>List!$I$7</f>
        <v>2019-20</v>
      </c>
      <c r="B1156" s="3" t="s">
        <v>50</v>
      </c>
      <c r="C1156" s="3">
        <v>11</v>
      </c>
      <c r="D1156" s="3" t="s">
        <v>1817</v>
      </c>
      <c r="E1156" s="3" t="s">
        <v>543</v>
      </c>
      <c r="F1156" s="3">
        <v>70</v>
      </c>
      <c r="G1156" s="3" t="s">
        <v>910</v>
      </c>
      <c r="H1156" s="3" t="s">
        <v>1261</v>
      </c>
      <c r="I1156" s="3" t="s">
        <v>80</v>
      </c>
      <c r="J1156" s="3" t="s">
        <v>44</v>
      </c>
      <c r="K1156" s="3" t="s">
        <v>21</v>
      </c>
      <c r="L1156" s="3" t="s">
        <v>22</v>
      </c>
      <c r="M1156" s="3" t="s">
        <v>1839</v>
      </c>
      <c r="N1156" s="4">
        <v>90000</v>
      </c>
      <c r="O1156" s="4">
        <v>834309.5904000001</v>
      </c>
    </row>
    <row r="1157" spans="1:15" x14ac:dyDescent="0.3">
      <c r="A1157" s="5" t="str">
        <f>List!$I$7</f>
        <v>2019-20</v>
      </c>
      <c r="B1157" s="5" t="s">
        <v>60</v>
      </c>
      <c r="C1157" s="5">
        <v>6</v>
      </c>
      <c r="D1157" s="5" t="s">
        <v>1819</v>
      </c>
      <c r="E1157" s="5" t="s">
        <v>195</v>
      </c>
      <c r="F1157" s="5">
        <v>24</v>
      </c>
      <c r="G1157" s="5" t="s">
        <v>1794</v>
      </c>
      <c r="H1157" s="5" t="s">
        <v>1100</v>
      </c>
      <c r="I1157" s="5" t="s">
        <v>59</v>
      </c>
      <c r="J1157" s="5" t="s">
        <v>33</v>
      </c>
      <c r="K1157" s="5" t="s">
        <v>48</v>
      </c>
      <c r="L1157" s="5" t="s">
        <v>49</v>
      </c>
      <c r="M1157" s="5" t="s">
        <v>1841</v>
      </c>
      <c r="N1157" s="6">
        <v>102000</v>
      </c>
      <c r="O1157" s="6">
        <v>3011573.9332800005</v>
      </c>
    </row>
    <row r="1158" spans="1:15" x14ac:dyDescent="0.3">
      <c r="A1158" s="3" t="str">
        <f>List!$I$7</f>
        <v>2019-20</v>
      </c>
      <c r="B1158" s="3" t="s">
        <v>36</v>
      </c>
      <c r="C1158" s="3">
        <v>8</v>
      </c>
      <c r="D1158" s="3" t="s">
        <v>1816</v>
      </c>
      <c r="E1158" s="3" t="s">
        <v>274</v>
      </c>
      <c r="F1158" s="3">
        <v>23</v>
      </c>
      <c r="G1158" s="3" t="s">
        <v>527</v>
      </c>
      <c r="H1158" s="3" t="s">
        <v>553</v>
      </c>
      <c r="I1158" s="3" t="s">
        <v>40</v>
      </c>
      <c r="J1158" s="3" t="s">
        <v>1806</v>
      </c>
      <c r="K1158" s="3" t="s">
        <v>48</v>
      </c>
      <c r="L1158" s="3" t="s">
        <v>49</v>
      </c>
      <c r="M1158" s="3" t="s">
        <v>1841</v>
      </c>
      <c r="N1158" s="4">
        <v>120000</v>
      </c>
      <c r="O1158" s="4">
        <v>317699.71200000006</v>
      </c>
    </row>
    <row r="1159" spans="1:15" x14ac:dyDescent="0.3">
      <c r="A1159" s="5" t="str">
        <f>List!$I$7</f>
        <v>2019-20</v>
      </c>
      <c r="B1159" s="5" t="s">
        <v>125</v>
      </c>
      <c r="C1159" s="5">
        <v>7</v>
      </c>
      <c r="D1159" s="5" t="s">
        <v>1816</v>
      </c>
      <c r="E1159" s="5" t="s">
        <v>305</v>
      </c>
      <c r="F1159" s="5">
        <v>41</v>
      </c>
      <c r="G1159" s="5" t="s">
        <v>1747</v>
      </c>
      <c r="H1159" s="5" t="s">
        <v>1322</v>
      </c>
      <c r="I1159" s="5" t="s">
        <v>59</v>
      </c>
      <c r="J1159" s="5" t="s">
        <v>1806</v>
      </c>
      <c r="K1159" s="5" t="s">
        <v>27</v>
      </c>
      <c r="L1159" s="5" t="s">
        <v>35</v>
      </c>
      <c r="M1159" s="5" t="s">
        <v>1840</v>
      </c>
      <c r="N1159" s="6">
        <v>91500</v>
      </c>
      <c r="O1159" s="6">
        <v>5934467.8087199992</v>
      </c>
    </row>
    <row r="1160" spans="1:15" x14ac:dyDescent="0.3">
      <c r="A1160" s="3" t="str">
        <f>List!$I$7</f>
        <v>2019-20</v>
      </c>
      <c r="B1160" s="3" t="s">
        <v>45</v>
      </c>
      <c r="C1160" s="3">
        <v>2</v>
      </c>
      <c r="D1160" s="3" t="s">
        <v>1818</v>
      </c>
      <c r="E1160" s="3" t="s">
        <v>89</v>
      </c>
      <c r="F1160" s="3">
        <v>83</v>
      </c>
      <c r="G1160" s="3" t="s">
        <v>529</v>
      </c>
      <c r="H1160" s="3" t="s">
        <v>1065</v>
      </c>
      <c r="I1160" s="3" t="s">
        <v>80</v>
      </c>
      <c r="J1160" s="3" t="s">
        <v>33</v>
      </c>
      <c r="K1160" s="3" t="s">
        <v>27</v>
      </c>
      <c r="L1160" s="3" t="s">
        <v>28</v>
      </c>
      <c r="M1160" s="3" t="s">
        <v>1840</v>
      </c>
      <c r="N1160" s="4">
        <v>90000</v>
      </c>
      <c r="O1160" s="4">
        <v>215548.81920000003</v>
      </c>
    </row>
    <row r="1161" spans="1:15" x14ac:dyDescent="0.3">
      <c r="A1161" s="5" t="str">
        <f>List!$I$7</f>
        <v>2019-20</v>
      </c>
      <c r="B1161" s="5" t="s">
        <v>76</v>
      </c>
      <c r="C1161" s="5">
        <v>4</v>
      </c>
      <c r="D1161" s="5" t="s">
        <v>1819</v>
      </c>
      <c r="E1161" s="5" t="s">
        <v>180</v>
      </c>
      <c r="F1161" s="5">
        <v>64</v>
      </c>
      <c r="G1161" s="5" t="s">
        <v>530</v>
      </c>
      <c r="H1161" s="5" t="s">
        <v>382</v>
      </c>
      <c r="I1161" s="5" t="s">
        <v>26</v>
      </c>
      <c r="J1161" s="5" t="s">
        <v>44</v>
      </c>
      <c r="K1161" s="5" t="s">
        <v>48</v>
      </c>
      <c r="L1161" s="5" t="s">
        <v>49</v>
      </c>
      <c r="M1161" s="5" t="s">
        <v>1840</v>
      </c>
      <c r="N1161" s="6">
        <v>109500</v>
      </c>
      <c r="O1161" s="6">
        <v>869702.96160000016</v>
      </c>
    </row>
    <row r="1162" spans="1:15" x14ac:dyDescent="0.3">
      <c r="A1162" s="3" t="str">
        <f>List!$I$7</f>
        <v>2019-20</v>
      </c>
      <c r="B1162" s="3" t="s">
        <v>76</v>
      </c>
      <c r="C1162" s="3">
        <v>4</v>
      </c>
      <c r="D1162" s="3" t="s">
        <v>1819</v>
      </c>
      <c r="E1162" s="3" t="s">
        <v>51</v>
      </c>
      <c r="F1162" s="3">
        <v>56</v>
      </c>
      <c r="G1162" s="3" t="s">
        <v>1653</v>
      </c>
      <c r="H1162" s="3" t="s">
        <v>594</v>
      </c>
      <c r="I1162" s="3" t="s">
        <v>20</v>
      </c>
      <c r="J1162" s="3" t="s">
        <v>33</v>
      </c>
      <c r="K1162" s="3" t="s">
        <v>34</v>
      </c>
      <c r="L1162" s="3" t="s">
        <v>35</v>
      </c>
      <c r="M1162" s="3" t="s">
        <v>1840</v>
      </c>
      <c r="N1162" s="4">
        <v>106500</v>
      </c>
      <c r="O1162" s="4">
        <v>2637572.9175</v>
      </c>
    </row>
    <row r="1163" spans="1:15" x14ac:dyDescent="0.3">
      <c r="A1163" s="5" t="str">
        <f>List!$I$7</f>
        <v>2019-20</v>
      </c>
      <c r="B1163" s="5" t="s">
        <v>16</v>
      </c>
      <c r="C1163" s="5">
        <v>10</v>
      </c>
      <c r="D1163" s="5" t="s">
        <v>1817</v>
      </c>
      <c r="E1163" s="5" t="s">
        <v>402</v>
      </c>
      <c r="F1163" s="5">
        <v>78</v>
      </c>
      <c r="G1163" s="5" t="s">
        <v>672</v>
      </c>
      <c r="H1163" s="5" t="s">
        <v>431</v>
      </c>
      <c r="I1163" s="5" t="s">
        <v>40</v>
      </c>
      <c r="J1163" s="5" t="s">
        <v>1805</v>
      </c>
      <c r="K1163" s="5" t="s">
        <v>27</v>
      </c>
      <c r="L1163" s="5" t="s">
        <v>28</v>
      </c>
      <c r="M1163" s="5" t="s">
        <v>1840</v>
      </c>
      <c r="N1163" s="6">
        <v>153000</v>
      </c>
      <c r="O1163" s="6">
        <v>57753882.233280003</v>
      </c>
    </row>
    <row r="1164" spans="1:15" x14ac:dyDescent="0.3">
      <c r="A1164" s="3" t="str">
        <f>List!$I$7</f>
        <v>2019-20</v>
      </c>
      <c r="B1164" s="3" t="s">
        <v>101</v>
      </c>
      <c r="C1164" s="3">
        <v>9</v>
      </c>
      <c r="D1164" s="3" t="s">
        <v>1816</v>
      </c>
      <c r="E1164" s="3" t="s">
        <v>180</v>
      </c>
      <c r="F1164" s="3">
        <v>27</v>
      </c>
      <c r="G1164" s="3" t="s">
        <v>105</v>
      </c>
      <c r="H1164" s="3" t="s">
        <v>557</v>
      </c>
      <c r="I1164" s="3" t="s">
        <v>80</v>
      </c>
      <c r="J1164" s="3" t="s">
        <v>1805</v>
      </c>
      <c r="K1164" s="3" t="s">
        <v>48</v>
      </c>
      <c r="L1164" s="3" t="s">
        <v>55</v>
      </c>
      <c r="M1164" s="3" t="s">
        <v>1840</v>
      </c>
      <c r="N1164" s="4">
        <v>64500</v>
      </c>
      <c r="O1164" s="4">
        <v>46255283.008000001</v>
      </c>
    </row>
    <row r="1165" spans="1:15" x14ac:dyDescent="0.3">
      <c r="A1165" s="5" t="str">
        <f>List!$I$7</f>
        <v>2019-20</v>
      </c>
      <c r="B1165" s="5" t="s">
        <v>116</v>
      </c>
      <c r="C1165" s="5">
        <v>1</v>
      </c>
      <c r="D1165" s="5" t="s">
        <v>1818</v>
      </c>
      <c r="E1165" s="5" t="s">
        <v>96</v>
      </c>
      <c r="F1165" s="5">
        <v>10</v>
      </c>
      <c r="G1165" s="5" t="s">
        <v>936</v>
      </c>
      <c r="H1165" s="5" t="s">
        <v>1026</v>
      </c>
      <c r="I1165" s="5" t="s">
        <v>59</v>
      </c>
      <c r="J1165" s="5" t="s">
        <v>44</v>
      </c>
      <c r="K1165" s="5" t="s">
        <v>48</v>
      </c>
      <c r="L1165" s="5" t="s">
        <v>55</v>
      </c>
      <c r="M1165" s="5" t="s">
        <v>1839</v>
      </c>
      <c r="N1165" s="6">
        <v>72000</v>
      </c>
      <c r="O1165" s="6">
        <v>4511986.5120000001</v>
      </c>
    </row>
    <row r="1166" spans="1:15" x14ac:dyDescent="0.3">
      <c r="A1166" s="3" t="str">
        <f>List!$I$7</f>
        <v>2019-20</v>
      </c>
      <c r="B1166" s="3" t="s">
        <v>101</v>
      </c>
      <c r="C1166" s="3">
        <v>9</v>
      </c>
      <c r="D1166" s="3" t="s">
        <v>1816</v>
      </c>
      <c r="E1166" s="3" t="s">
        <v>240</v>
      </c>
      <c r="F1166" s="3">
        <v>81</v>
      </c>
      <c r="G1166" s="3" t="s">
        <v>1152</v>
      </c>
      <c r="H1166" s="3" t="s">
        <v>174</v>
      </c>
      <c r="I1166" s="3" t="s">
        <v>80</v>
      </c>
      <c r="J1166" s="3" t="s">
        <v>44</v>
      </c>
      <c r="K1166" s="3" t="s">
        <v>48</v>
      </c>
      <c r="L1166" s="3" t="s">
        <v>49</v>
      </c>
      <c r="M1166" s="3" t="s">
        <v>1839</v>
      </c>
      <c r="N1166" s="4">
        <v>93000</v>
      </c>
      <c r="O1166" s="4">
        <v>511080.56999999995</v>
      </c>
    </row>
    <row r="1167" spans="1:15" x14ac:dyDescent="0.3">
      <c r="A1167" s="5" t="str">
        <f>List!$I$7</f>
        <v>2019-20</v>
      </c>
      <c r="B1167" s="5" t="s">
        <v>125</v>
      </c>
      <c r="C1167" s="5">
        <v>7</v>
      </c>
      <c r="D1167" s="5" t="s">
        <v>1816</v>
      </c>
      <c r="E1167" s="5" t="s">
        <v>291</v>
      </c>
      <c r="F1167" s="5">
        <v>73</v>
      </c>
      <c r="G1167" s="5" t="s">
        <v>933</v>
      </c>
      <c r="H1167" s="5" t="s">
        <v>156</v>
      </c>
      <c r="I1167" s="5" t="s">
        <v>63</v>
      </c>
      <c r="J1167" s="5" t="s">
        <v>86</v>
      </c>
      <c r="K1167" s="5" t="s">
        <v>48</v>
      </c>
      <c r="L1167" s="5" t="s">
        <v>49</v>
      </c>
      <c r="M1167" s="5" t="s">
        <v>1839</v>
      </c>
      <c r="N1167" s="6">
        <v>136500</v>
      </c>
      <c r="O1167" s="6">
        <v>753321.76919999998</v>
      </c>
    </row>
    <row r="1168" spans="1:15" x14ac:dyDescent="0.3">
      <c r="A1168" s="3" t="str">
        <f>List!$I$7</f>
        <v>2019-20</v>
      </c>
      <c r="B1168" s="3" t="s">
        <v>101</v>
      </c>
      <c r="C1168" s="3">
        <v>9</v>
      </c>
      <c r="D1168" s="3" t="s">
        <v>1816</v>
      </c>
      <c r="E1168" s="3" t="s">
        <v>226</v>
      </c>
      <c r="F1168" s="3">
        <v>58</v>
      </c>
      <c r="G1168" s="3" t="s">
        <v>533</v>
      </c>
      <c r="H1168" s="3" t="s">
        <v>206</v>
      </c>
      <c r="I1168" s="3" t="s">
        <v>26</v>
      </c>
      <c r="J1168" s="3" t="s">
        <v>1806</v>
      </c>
      <c r="K1168" s="3" t="s">
        <v>27</v>
      </c>
      <c r="L1168" s="3" t="s">
        <v>28</v>
      </c>
      <c r="M1168" s="3" t="s">
        <v>1841</v>
      </c>
      <c r="N1168" s="4">
        <v>142500</v>
      </c>
      <c r="O1168" s="4">
        <v>2204480.5859999997</v>
      </c>
    </row>
    <row r="1169" spans="1:15" x14ac:dyDescent="0.3">
      <c r="A1169" s="5" t="str">
        <f>List!$I$7</f>
        <v>2019-20</v>
      </c>
      <c r="B1169" s="5" t="s">
        <v>76</v>
      </c>
      <c r="C1169" s="5">
        <v>4</v>
      </c>
      <c r="D1169" s="5" t="s">
        <v>1819</v>
      </c>
      <c r="E1169" s="5" t="s">
        <v>291</v>
      </c>
      <c r="F1169" s="5">
        <v>25</v>
      </c>
      <c r="G1169" s="5" t="s">
        <v>1422</v>
      </c>
      <c r="H1169" s="5" t="s">
        <v>1135</v>
      </c>
      <c r="I1169" s="5" t="s">
        <v>59</v>
      </c>
      <c r="J1169" s="5" t="s">
        <v>33</v>
      </c>
      <c r="K1169" s="5" t="s">
        <v>27</v>
      </c>
      <c r="L1169" s="5" t="s">
        <v>28</v>
      </c>
      <c r="M1169" s="5" t="s">
        <v>1841</v>
      </c>
      <c r="N1169" s="6">
        <v>99000</v>
      </c>
      <c r="O1169" s="6">
        <v>39868910.817120001</v>
      </c>
    </row>
    <row r="1170" spans="1:15" x14ac:dyDescent="0.3">
      <c r="A1170" s="3" t="str">
        <f>List!$I$7</f>
        <v>2019-20</v>
      </c>
      <c r="B1170" s="3" t="s">
        <v>60</v>
      </c>
      <c r="C1170" s="3">
        <v>6</v>
      </c>
      <c r="D1170" s="3" t="s">
        <v>1819</v>
      </c>
      <c r="E1170" s="3" t="s">
        <v>136</v>
      </c>
      <c r="F1170" s="3">
        <v>19</v>
      </c>
      <c r="G1170" s="3" t="s">
        <v>536</v>
      </c>
      <c r="H1170" s="3" t="s">
        <v>1273</v>
      </c>
      <c r="I1170" s="3" t="s">
        <v>20</v>
      </c>
      <c r="J1170" s="3" t="s">
        <v>44</v>
      </c>
      <c r="K1170" s="3" t="s">
        <v>48</v>
      </c>
      <c r="L1170" s="3" t="s">
        <v>49</v>
      </c>
      <c r="M1170" s="3" t="s">
        <v>1840</v>
      </c>
      <c r="N1170" s="4">
        <v>121500</v>
      </c>
      <c r="O1170" s="4">
        <v>7154200.3896000003</v>
      </c>
    </row>
    <row r="1171" spans="1:15" x14ac:dyDescent="0.3">
      <c r="A1171" s="5" t="str">
        <f>List!$I$7</f>
        <v>2019-20</v>
      </c>
      <c r="B1171" s="5" t="s">
        <v>45</v>
      </c>
      <c r="C1171" s="5">
        <v>2</v>
      </c>
      <c r="D1171" s="5" t="s">
        <v>1818</v>
      </c>
      <c r="E1171" s="5" t="s">
        <v>61</v>
      </c>
      <c r="F1171" s="5">
        <v>36</v>
      </c>
      <c r="G1171" s="5" t="s">
        <v>538</v>
      </c>
      <c r="H1171" s="5" t="s">
        <v>646</v>
      </c>
      <c r="I1171" s="5" t="s">
        <v>40</v>
      </c>
      <c r="J1171" s="5" t="s">
        <v>33</v>
      </c>
      <c r="K1171" s="5" t="s">
        <v>48</v>
      </c>
      <c r="L1171" s="5" t="s">
        <v>55</v>
      </c>
      <c r="M1171" s="5" t="s">
        <v>1841</v>
      </c>
      <c r="N1171" s="6">
        <v>30000</v>
      </c>
      <c r="O1171" s="6">
        <v>97372.83600000001</v>
      </c>
    </row>
    <row r="1172" spans="1:15" x14ac:dyDescent="0.3">
      <c r="A1172" s="3" t="str">
        <f>List!$I$7</f>
        <v>2019-20</v>
      </c>
      <c r="B1172" s="3" t="s">
        <v>45</v>
      </c>
      <c r="C1172" s="3">
        <v>2</v>
      </c>
      <c r="D1172" s="3" t="s">
        <v>1818</v>
      </c>
      <c r="E1172" s="3" t="s">
        <v>147</v>
      </c>
      <c r="F1172" s="3">
        <v>36</v>
      </c>
      <c r="G1172" s="3" t="s">
        <v>539</v>
      </c>
      <c r="H1172" s="3" t="s">
        <v>452</v>
      </c>
      <c r="I1172" s="3" t="s">
        <v>54</v>
      </c>
      <c r="J1172" s="3" t="s">
        <v>86</v>
      </c>
      <c r="K1172" s="3" t="s">
        <v>48</v>
      </c>
      <c r="L1172" s="3" t="s">
        <v>55</v>
      </c>
      <c r="M1172" s="3" t="s">
        <v>1840</v>
      </c>
      <c r="N1172" s="4">
        <v>34500</v>
      </c>
      <c r="O1172" s="4">
        <v>661756.98294000002</v>
      </c>
    </row>
    <row r="1173" spans="1:15" x14ac:dyDescent="0.3">
      <c r="A1173" s="5" t="str">
        <f>List!$I$7</f>
        <v>2019-20</v>
      </c>
      <c r="B1173" s="5" t="s">
        <v>45</v>
      </c>
      <c r="C1173" s="5">
        <v>2</v>
      </c>
      <c r="D1173" s="5" t="s">
        <v>1818</v>
      </c>
      <c r="E1173" s="5" t="s">
        <v>170</v>
      </c>
      <c r="F1173" s="5">
        <v>59</v>
      </c>
      <c r="G1173" s="5" t="s">
        <v>544</v>
      </c>
      <c r="H1173" s="5" t="s">
        <v>905</v>
      </c>
      <c r="I1173" s="5" t="s">
        <v>80</v>
      </c>
      <c r="J1173" s="5" t="s">
        <v>86</v>
      </c>
      <c r="K1173" s="5" t="s">
        <v>34</v>
      </c>
      <c r="L1173" s="5" t="s">
        <v>35</v>
      </c>
      <c r="M1173" s="5" t="s">
        <v>1839</v>
      </c>
      <c r="N1173" s="6">
        <v>49500</v>
      </c>
      <c r="O1173" s="6">
        <v>125323.62281999999</v>
      </c>
    </row>
    <row r="1174" spans="1:15" x14ac:dyDescent="0.3">
      <c r="A1174" s="3" t="str">
        <f>List!$I$7</f>
        <v>2019-20</v>
      </c>
      <c r="B1174" s="3" t="s">
        <v>16</v>
      </c>
      <c r="C1174" s="3">
        <v>10</v>
      </c>
      <c r="D1174" s="3" t="s">
        <v>1817</v>
      </c>
      <c r="E1174" s="3" t="s">
        <v>543</v>
      </c>
      <c r="F1174" s="3">
        <v>41</v>
      </c>
      <c r="G1174" s="3" t="s">
        <v>246</v>
      </c>
      <c r="H1174" s="3" t="s">
        <v>749</v>
      </c>
      <c r="I1174" s="3" t="s">
        <v>40</v>
      </c>
      <c r="J1174" s="3" t="s">
        <v>1806</v>
      </c>
      <c r="K1174" s="3" t="s">
        <v>34</v>
      </c>
      <c r="L1174" s="3" t="s">
        <v>35</v>
      </c>
      <c r="M1174" s="3" t="s">
        <v>1841</v>
      </c>
      <c r="N1174" s="4">
        <v>90000</v>
      </c>
      <c r="O1174" s="4">
        <v>1459827.5999999999</v>
      </c>
    </row>
    <row r="1175" spans="1:15" x14ac:dyDescent="0.3">
      <c r="A1175" s="5" t="str">
        <f>List!$I$7</f>
        <v>2019-20</v>
      </c>
      <c r="B1175" s="5" t="s">
        <v>116</v>
      </c>
      <c r="C1175" s="5">
        <v>1</v>
      </c>
      <c r="D1175" s="5" t="s">
        <v>1818</v>
      </c>
      <c r="E1175" s="5" t="s">
        <v>335</v>
      </c>
      <c r="F1175" s="5">
        <v>81</v>
      </c>
      <c r="G1175" s="5" t="s">
        <v>499</v>
      </c>
      <c r="H1175" s="5" t="s">
        <v>661</v>
      </c>
      <c r="I1175" s="5" t="s">
        <v>20</v>
      </c>
      <c r="J1175" s="5" t="s">
        <v>1806</v>
      </c>
      <c r="K1175" s="5" t="s">
        <v>48</v>
      </c>
      <c r="L1175" s="5" t="s">
        <v>49</v>
      </c>
      <c r="M1175" s="5" t="s">
        <v>1839</v>
      </c>
      <c r="N1175" s="6">
        <v>30000</v>
      </c>
      <c r="O1175" s="6">
        <v>4357540.24</v>
      </c>
    </row>
    <row r="1176" spans="1:15" x14ac:dyDescent="0.3">
      <c r="A1176" s="3" t="str">
        <f>List!$I$7</f>
        <v>2019-20</v>
      </c>
      <c r="B1176" s="3" t="s">
        <v>50</v>
      </c>
      <c r="C1176" s="3">
        <v>11</v>
      </c>
      <c r="D1176" s="3" t="s">
        <v>1817</v>
      </c>
      <c r="E1176" s="3" t="s">
        <v>410</v>
      </c>
      <c r="F1176" s="3">
        <v>23</v>
      </c>
      <c r="G1176" s="3" t="s">
        <v>546</v>
      </c>
      <c r="H1176" s="3" t="s">
        <v>618</v>
      </c>
      <c r="I1176" s="3" t="s">
        <v>32</v>
      </c>
      <c r="J1176" s="3" t="s">
        <v>1806</v>
      </c>
      <c r="K1176" s="3" t="s">
        <v>48</v>
      </c>
      <c r="L1176" s="3" t="s">
        <v>49</v>
      </c>
      <c r="M1176" s="3" t="s">
        <v>1841</v>
      </c>
      <c r="N1176" s="4">
        <v>88500</v>
      </c>
      <c r="O1176" s="4">
        <v>8150931.7032000003</v>
      </c>
    </row>
    <row r="1177" spans="1:15" x14ac:dyDescent="0.3">
      <c r="A1177" s="5" t="str">
        <f>List!$I$7</f>
        <v>2019-20</v>
      </c>
      <c r="B1177" s="5" t="s">
        <v>92</v>
      </c>
      <c r="C1177" s="5">
        <v>12</v>
      </c>
      <c r="D1177" s="5" t="s">
        <v>1817</v>
      </c>
      <c r="E1177" s="5" t="s">
        <v>183</v>
      </c>
      <c r="F1177" s="5">
        <v>12</v>
      </c>
      <c r="G1177" s="5" t="s">
        <v>548</v>
      </c>
      <c r="H1177" s="5" t="s">
        <v>472</v>
      </c>
      <c r="I1177" s="5" t="s">
        <v>54</v>
      </c>
      <c r="J1177" s="5" t="s">
        <v>1806</v>
      </c>
      <c r="K1177" s="5" t="s">
        <v>48</v>
      </c>
      <c r="L1177" s="5" t="s">
        <v>55</v>
      </c>
      <c r="M1177" s="5" t="s">
        <v>1840</v>
      </c>
      <c r="N1177" s="6">
        <v>78000</v>
      </c>
      <c r="O1177" s="6">
        <v>1374977.8785600003</v>
      </c>
    </row>
    <row r="1178" spans="1:15" x14ac:dyDescent="0.3">
      <c r="A1178" s="3" t="str">
        <f>List!$I$7</f>
        <v>2019-20</v>
      </c>
      <c r="B1178" s="3" t="s">
        <v>83</v>
      </c>
      <c r="C1178" s="3">
        <v>3</v>
      </c>
      <c r="D1178" s="3" t="s">
        <v>1818</v>
      </c>
      <c r="E1178" s="3" t="s">
        <v>322</v>
      </c>
      <c r="F1178" s="3">
        <v>34</v>
      </c>
      <c r="G1178" s="3" t="s">
        <v>552</v>
      </c>
      <c r="H1178" s="3" t="s">
        <v>1144</v>
      </c>
      <c r="I1178" s="3" t="s">
        <v>54</v>
      </c>
      <c r="J1178" s="3" t="s">
        <v>1805</v>
      </c>
      <c r="K1178" s="3" t="s">
        <v>27</v>
      </c>
      <c r="L1178" s="3" t="s">
        <v>35</v>
      </c>
      <c r="M1178" s="3" t="s">
        <v>1841</v>
      </c>
      <c r="N1178" s="4">
        <v>99000</v>
      </c>
      <c r="O1178" s="4">
        <v>7083265.8124800017</v>
      </c>
    </row>
    <row r="1179" spans="1:15" x14ac:dyDescent="0.3">
      <c r="A1179" s="5" t="str">
        <f>List!$I$7</f>
        <v>2019-20</v>
      </c>
      <c r="B1179" s="5" t="s">
        <v>92</v>
      </c>
      <c r="C1179" s="5">
        <v>12</v>
      </c>
      <c r="D1179" s="5" t="s">
        <v>1817</v>
      </c>
      <c r="E1179" s="5" t="s">
        <v>359</v>
      </c>
      <c r="F1179" s="5">
        <v>9</v>
      </c>
      <c r="G1179" s="5" t="s">
        <v>554</v>
      </c>
      <c r="H1179" s="5" t="s">
        <v>555</v>
      </c>
      <c r="I1179" s="5" t="s">
        <v>20</v>
      </c>
      <c r="J1179" s="5" t="s">
        <v>86</v>
      </c>
      <c r="K1179" s="5" t="s">
        <v>34</v>
      </c>
      <c r="L1179" s="5" t="s">
        <v>35</v>
      </c>
      <c r="M1179" s="5" t="s">
        <v>1841</v>
      </c>
      <c r="N1179" s="6">
        <v>91500</v>
      </c>
      <c r="O1179" s="6">
        <v>41181825.168000005</v>
      </c>
    </row>
    <row r="1180" spans="1:15" x14ac:dyDescent="0.3">
      <c r="A1180" s="3" t="str">
        <f>List!$I$7</f>
        <v>2019-20</v>
      </c>
      <c r="B1180" s="3" t="s">
        <v>60</v>
      </c>
      <c r="C1180" s="3">
        <v>6</v>
      </c>
      <c r="D1180" s="3" t="s">
        <v>1819</v>
      </c>
      <c r="E1180" s="3" t="s">
        <v>133</v>
      </c>
      <c r="F1180" s="3">
        <v>63</v>
      </c>
      <c r="G1180" s="3" t="s">
        <v>556</v>
      </c>
      <c r="H1180" s="3" t="s">
        <v>1010</v>
      </c>
      <c r="I1180" s="3" t="s">
        <v>20</v>
      </c>
      <c r="J1180" s="3" t="s">
        <v>33</v>
      </c>
      <c r="K1180" s="3" t="s">
        <v>21</v>
      </c>
      <c r="L1180" s="3" t="s">
        <v>22</v>
      </c>
      <c r="M1180" s="3" t="s">
        <v>1840</v>
      </c>
      <c r="N1180" s="4">
        <v>90000</v>
      </c>
      <c r="O1180" s="4">
        <v>18710593.440000001</v>
      </c>
    </row>
    <row r="1181" spans="1:15" x14ac:dyDescent="0.3">
      <c r="A1181" s="5" t="str">
        <f>List!$I$7</f>
        <v>2019-20</v>
      </c>
      <c r="B1181" s="5" t="s">
        <v>45</v>
      </c>
      <c r="C1181" s="5">
        <v>2</v>
      </c>
      <c r="D1181" s="5" t="s">
        <v>1818</v>
      </c>
      <c r="E1181" s="5" t="s">
        <v>240</v>
      </c>
      <c r="F1181" s="5">
        <v>27</v>
      </c>
      <c r="G1181" s="5" t="s">
        <v>1737</v>
      </c>
      <c r="H1181" s="5" t="s">
        <v>712</v>
      </c>
      <c r="I1181" s="5" t="s">
        <v>26</v>
      </c>
      <c r="J1181" s="5" t="s">
        <v>33</v>
      </c>
      <c r="K1181" s="5" t="s">
        <v>48</v>
      </c>
      <c r="L1181" s="5" t="s">
        <v>55</v>
      </c>
      <c r="M1181" s="5" t="s">
        <v>1840</v>
      </c>
      <c r="N1181" s="6">
        <v>78000</v>
      </c>
      <c r="O1181" s="6">
        <v>294460.56640000007</v>
      </c>
    </row>
    <row r="1182" spans="1:15" x14ac:dyDescent="0.3">
      <c r="A1182" s="3" t="str">
        <f>List!$I$7</f>
        <v>2019-20</v>
      </c>
      <c r="B1182" s="3" t="s">
        <v>141</v>
      </c>
      <c r="C1182" s="3">
        <v>5</v>
      </c>
      <c r="D1182" s="3" t="s">
        <v>1819</v>
      </c>
      <c r="E1182" s="3" t="s">
        <v>93</v>
      </c>
      <c r="F1182" s="3">
        <v>58</v>
      </c>
      <c r="G1182" s="3" t="s">
        <v>1199</v>
      </c>
      <c r="H1182" s="3" t="s">
        <v>1357</v>
      </c>
      <c r="I1182" s="3" t="s">
        <v>54</v>
      </c>
      <c r="J1182" s="3" t="s">
        <v>72</v>
      </c>
      <c r="K1182" s="3" t="s">
        <v>27</v>
      </c>
      <c r="L1182" s="3" t="s">
        <v>28</v>
      </c>
      <c r="M1182" s="3" t="s">
        <v>1841</v>
      </c>
      <c r="N1182" s="4">
        <v>34500</v>
      </c>
      <c r="O1182" s="4">
        <v>3958255.75</v>
      </c>
    </row>
    <row r="1183" spans="1:15" x14ac:dyDescent="0.3">
      <c r="A1183" s="5" t="str">
        <f>List!$I$7</f>
        <v>2019-20</v>
      </c>
      <c r="B1183" s="5" t="s">
        <v>16</v>
      </c>
      <c r="C1183" s="5">
        <v>10</v>
      </c>
      <c r="D1183" s="5" t="s">
        <v>1817</v>
      </c>
      <c r="E1183" s="5" t="s">
        <v>291</v>
      </c>
      <c r="F1183" s="5">
        <v>83</v>
      </c>
      <c r="G1183" s="5" t="s">
        <v>1763</v>
      </c>
      <c r="H1183" s="5" t="s">
        <v>793</v>
      </c>
      <c r="I1183" s="5" t="s">
        <v>63</v>
      </c>
      <c r="J1183" s="5" t="s">
        <v>1805</v>
      </c>
      <c r="K1183" s="5" t="s">
        <v>27</v>
      </c>
      <c r="L1183" s="5" t="s">
        <v>28</v>
      </c>
      <c r="M1183" s="5" t="s">
        <v>1840</v>
      </c>
      <c r="N1183" s="6">
        <v>117000</v>
      </c>
      <c r="O1183" s="6">
        <v>1406795.1955199998</v>
      </c>
    </row>
    <row r="1184" spans="1:15" x14ac:dyDescent="0.3">
      <c r="A1184" s="3" t="str">
        <f>List!$I$7</f>
        <v>2019-20</v>
      </c>
      <c r="B1184" s="3" t="s">
        <v>141</v>
      </c>
      <c r="C1184" s="3">
        <v>5</v>
      </c>
      <c r="D1184" s="3" t="s">
        <v>1819</v>
      </c>
      <c r="E1184" s="3" t="s">
        <v>714</v>
      </c>
      <c r="F1184" s="3">
        <v>75</v>
      </c>
      <c r="G1184" s="3" t="s">
        <v>435</v>
      </c>
      <c r="H1184" s="3" t="s">
        <v>1411</v>
      </c>
      <c r="I1184" s="3" t="s">
        <v>59</v>
      </c>
      <c r="J1184" s="3" t="s">
        <v>1806</v>
      </c>
      <c r="K1184" s="3" t="s">
        <v>21</v>
      </c>
      <c r="L1184" s="3" t="s">
        <v>22</v>
      </c>
      <c r="M1184" s="3" t="s">
        <v>1840</v>
      </c>
      <c r="N1184" s="4">
        <v>85500</v>
      </c>
      <c r="O1184" s="4">
        <v>3716575.7310000006</v>
      </c>
    </row>
    <row r="1185" spans="1:15" x14ac:dyDescent="0.3">
      <c r="A1185" s="5" t="str">
        <f>List!$I$7</f>
        <v>2019-20</v>
      </c>
      <c r="B1185" s="5" t="s">
        <v>60</v>
      </c>
      <c r="C1185" s="5">
        <v>6</v>
      </c>
      <c r="D1185" s="5" t="s">
        <v>1819</v>
      </c>
      <c r="E1185" s="5" t="s">
        <v>154</v>
      </c>
      <c r="F1185" s="5">
        <v>11</v>
      </c>
      <c r="G1185" s="5" t="s">
        <v>785</v>
      </c>
      <c r="H1185" s="5" t="s">
        <v>1496</v>
      </c>
      <c r="I1185" s="5" t="s">
        <v>63</v>
      </c>
      <c r="J1185" s="5" t="s">
        <v>1805</v>
      </c>
      <c r="K1185" s="5" t="s">
        <v>21</v>
      </c>
      <c r="L1185" s="5" t="s">
        <v>22</v>
      </c>
      <c r="M1185" s="5" t="s">
        <v>1841</v>
      </c>
      <c r="N1185" s="6">
        <v>64500</v>
      </c>
      <c r="O1185" s="6">
        <v>299009.40960000001</v>
      </c>
    </row>
    <row r="1186" spans="1:15" x14ac:dyDescent="0.3">
      <c r="A1186" s="3" t="str">
        <f>List!$I$7</f>
        <v>2019-20</v>
      </c>
      <c r="B1186" s="3" t="s">
        <v>76</v>
      </c>
      <c r="C1186" s="3">
        <v>4</v>
      </c>
      <c r="D1186" s="3" t="s">
        <v>1819</v>
      </c>
      <c r="E1186" s="3" t="s">
        <v>145</v>
      </c>
      <c r="F1186" s="3">
        <v>16</v>
      </c>
      <c r="G1186" s="3" t="s">
        <v>560</v>
      </c>
      <c r="H1186" s="3" t="s">
        <v>113</v>
      </c>
      <c r="I1186" s="3" t="s">
        <v>20</v>
      </c>
      <c r="J1186" s="3" t="s">
        <v>86</v>
      </c>
      <c r="K1186" s="3" t="s">
        <v>21</v>
      </c>
      <c r="L1186" s="3" t="s">
        <v>22</v>
      </c>
      <c r="M1186" s="3" t="s">
        <v>1840</v>
      </c>
      <c r="N1186" s="4">
        <v>153000</v>
      </c>
      <c r="O1186" s="4">
        <v>4940732.161199999</v>
      </c>
    </row>
    <row r="1187" spans="1:15" x14ac:dyDescent="0.3">
      <c r="A1187" s="5" t="str">
        <f>List!$I$7</f>
        <v>2019-20</v>
      </c>
      <c r="B1187" s="5" t="s">
        <v>116</v>
      </c>
      <c r="C1187" s="5">
        <v>1</v>
      </c>
      <c r="D1187" s="5" t="s">
        <v>1818</v>
      </c>
      <c r="E1187" s="5" t="s">
        <v>332</v>
      </c>
      <c r="F1187" s="5">
        <v>34</v>
      </c>
      <c r="G1187" s="5" t="s">
        <v>564</v>
      </c>
      <c r="H1187" s="5" t="s">
        <v>474</v>
      </c>
      <c r="I1187" s="5" t="s">
        <v>63</v>
      </c>
      <c r="J1187" s="5" t="s">
        <v>33</v>
      </c>
      <c r="K1187" s="5" t="s">
        <v>34</v>
      </c>
      <c r="L1187" s="5" t="s">
        <v>35</v>
      </c>
      <c r="M1187" s="5" t="s">
        <v>1840</v>
      </c>
      <c r="N1187" s="6">
        <v>117000</v>
      </c>
      <c r="O1187" s="6">
        <v>2175251.0207999996</v>
      </c>
    </row>
    <row r="1188" spans="1:15" x14ac:dyDescent="0.3">
      <c r="A1188" s="3" t="str">
        <f>List!$I$7</f>
        <v>2019-20</v>
      </c>
      <c r="B1188" s="3" t="s">
        <v>125</v>
      </c>
      <c r="C1188" s="3">
        <v>7</v>
      </c>
      <c r="D1188" s="3" t="s">
        <v>1816</v>
      </c>
      <c r="E1188" s="3" t="s">
        <v>96</v>
      </c>
      <c r="F1188" s="3">
        <v>51</v>
      </c>
      <c r="G1188" s="3" t="s">
        <v>566</v>
      </c>
      <c r="H1188" s="3" t="s">
        <v>1003</v>
      </c>
      <c r="I1188" s="3" t="s">
        <v>26</v>
      </c>
      <c r="J1188" s="3" t="s">
        <v>86</v>
      </c>
      <c r="K1188" s="3" t="s">
        <v>21</v>
      </c>
      <c r="L1188" s="3" t="s">
        <v>22</v>
      </c>
      <c r="M1188" s="3" t="s">
        <v>1840</v>
      </c>
      <c r="N1188" s="4">
        <v>88500</v>
      </c>
      <c r="O1188" s="4">
        <v>33244237.243800003</v>
      </c>
    </row>
    <row r="1189" spans="1:15" x14ac:dyDescent="0.3">
      <c r="A1189" s="5" t="str">
        <f>List!$I$7</f>
        <v>2019-20</v>
      </c>
      <c r="B1189" s="5" t="s">
        <v>36</v>
      </c>
      <c r="C1189" s="5">
        <v>8</v>
      </c>
      <c r="D1189" s="5" t="s">
        <v>1816</v>
      </c>
      <c r="E1189" s="5" t="s">
        <v>222</v>
      </c>
      <c r="F1189" s="5">
        <v>28</v>
      </c>
      <c r="G1189" s="5" t="s">
        <v>570</v>
      </c>
      <c r="H1189" s="5" t="s">
        <v>612</v>
      </c>
      <c r="I1189" s="5" t="s">
        <v>32</v>
      </c>
      <c r="J1189" s="5" t="s">
        <v>72</v>
      </c>
      <c r="K1189" s="5" t="s">
        <v>48</v>
      </c>
      <c r="L1189" s="5" t="s">
        <v>49</v>
      </c>
      <c r="M1189" s="5" t="s">
        <v>1841</v>
      </c>
      <c r="N1189" s="6">
        <v>63000</v>
      </c>
      <c r="O1189" s="6">
        <v>376376.2464</v>
      </c>
    </row>
    <row r="1190" spans="1:15" x14ac:dyDescent="0.3">
      <c r="A1190" s="3" t="str">
        <f>List!$I$7</f>
        <v>2019-20</v>
      </c>
      <c r="B1190" s="3" t="s">
        <v>16</v>
      </c>
      <c r="C1190" s="3">
        <v>10</v>
      </c>
      <c r="D1190" s="3" t="s">
        <v>1817</v>
      </c>
      <c r="E1190" s="3" t="s">
        <v>128</v>
      </c>
      <c r="F1190" s="3">
        <v>15</v>
      </c>
      <c r="G1190" s="3" t="s">
        <v>571</v>
      </c>
      <c r="H1190" s="3" t="s">
        <v>450</v>
      </c>
      <c r="I1190" s="3" t="s">
        <v>59</v>
      </c>
      <c r="J1190" s="3" t="s">
        <v>86</v>
      </c>
      <c r="K1190" s="3" t="s">
        <v>27</v>
      </c>
      <c r="L1190" s="3" t="s">
        <v>35</v>
      </c>
      <c r="M1190" s="3" t="s">
        <v>1841</v>
      </c>
      <c r="N1190" s="4">
        <v>151500</v>
      </c>
      <c r="O1190" s="4">
        <v>6281355.1349999998</v>
      </c>
    </row>
    <row r="1191" spans="1:15" x14ac:dyDescent="0.3">
      <c r="A1191" s="5" t="str">
        <f>List!$I$7</f>
        <v>2019-20</v>
      </c>
      <c r="B1191" s="5" t="s">
        <v>36</v>
      </c>
      <c r="C1191" s="5">
        <v>8</v>
      </c>
      <c r="D1191" s="5" t="s">
        <v>1816</v>
      </c>
      <c r="E1191" s="5" t="s">
        <v>260</v>
      </c>
      <c r="F1191" s="5">
        <v>34</v>
      </c>
      <c r="G1191" s="5" t="s">
        <v>574</v>
      </c>
      <c r="H1191" s="5" t="s">
        <v>594</v>
      </c>
      <c r="I1191" s="5" t="s">
        <v>20</v>
      </c>
      <c r="J1191" s="5" t="s">
        <v>33</v>
      </c>
      <c r="K1191" s="5" t="s">
        <v>34</v>
      </c>
      <c r="L1191" s="5" t="s">
        <v>35</v>
      </c>
      <c r="M1191" s="5" t="s">
        <v>1841</v>
      </c>
      <c r="N1191" s="6">
        <v>69000</v>
      </c>
      <c r="O1191" s="6">
        <v>219223.91304000004</v>
      </c>
    </row>
    <row r="1192" spans="1:15" x14ac:dyDescent="0.3">
      <c r="A1192" s="3" t="str">
        <f>List!$I$7</f>
        <v>2019-20</v>
      </c>
      <c r="B1192" s="3" t="s">
        <v>45</v>
      </c>
      <c r="C1192" s="3">
        <v>2</v>
      </c>
      <c r="D1192" s="3" t="s">
        <v>1818</v>
      </c>
      <c r="E1192" s="3" t="s">
        <v>136</v>
      </c>
      <c r="F1192" s="3">
        <v>11</v>
      </c>
      <c r="G1192" s="3" t="s">
        <v>576</v>
      </c>
      <c r="H1192" s="3" t="s">
        <v>990</v>
      </c>
      <c r="I1192" s="3" t="s">
        <v>26</v>
      </c>
      <c r="J1192" s="3" t="s">
        <v>1805</v>
      </c>
      <c r="K1192" s="3" t="s">
        <v>21</v>
      </c>
      <c r="L1192" s="3" t="s">
        <v>22</v>
      </c>
      <c r="M1192" s="3" t="s">
        <v>1840</v>
      </c>
      <c r="N1192" s="4">
        <v>58500</v>
      </c>
      <c r="O1192" s="4">
        <v>46491181.230780005</v>
      </c>
    </row>
    <row r="1193" spans="1:15" x14ac:dyDescent="0.3">
      <c r="A1193" s="5" t="str">
        <f>List!$I$7</f>
        <v>2019-20</v>
      </c>
      <c r="B1193" s="5" t="s">
        <v>60</v>
      </c>
      <c r="C1193" s="5">
        <v>6</v>
      </c>
      <c r="D1193" s="5" t="s">
        <v>1819</v>
      </c>
      <c r="E1193" s="5" t="s">
        <v>119</v>
      </c>
      <c r="F1193" s="5">
        <v>70</v>
      </c>
      <c r="G1193" s="5" t="s">
        <v>898</v>
      </c>
      <c r="H1193" s="5" t="s">
        <v>1539</v>
      </c>
      <c r="I1193" s="5" t="s">
        <v>20</v>
      </c>
      <c r="J1193" s="5" t="s">
        <v>44</v>
      </c>
      <c r="K1193" s="5" t="s">
        <v>21</v>
      </c>
      <c r="L1193" s="5" t="s">
        <v>22</v>
      </c>
      <c r="M1193" s="5" t="s">
        <v>1841</v>
      </c>
      <c r="N1193" s="6">
        <v>69000</v>
      </c>
      <c r="O1193" s="6">
        <v>744561.99750000006</v>
      </c>
    </row>
    <row r="1194" spans="1:15" x14ac:dyDescent="0.3">
      <c r="A1194" s="3" t="str">
        <f>List!$I$7</f>
        <v>2019-20</v>
      </c>
      <c r="B1194" s="3" t="s">
        <v>125</v>
      </c>
      <c r="C1194" s="3">
        <v>7</v>
      </c>
      <c r="D1194" s="3" t="s">
        <v>1816</v>
      </c>
      <c r="E1194" s="3" t="s">
        <v>37</v>
      </c>
      <c r="F1194" s="3">
        <v>23</v>
      </c>
      <c r="G1194" s="3" t="s">
        <v>1506</v>
      </c>
      <c r="H1194" s="3" t="s">
        <v>1184</v>
      </c>
      <c r="I1194" s="3" t="s">
        <v>40</v>
      </c>
      <c r="J1194" s="3" t="s">
        <v>44</v>
      </c>
      <c r="K1194" s="3" t="s">
        <v>48</v>
      </c>
      <c r="L1194" s="3" t="s">
        <v>49</v>
      </c>
      <c r="M1194" s="3" t="s">
        <v>1841</v>
      </c>
      <c r="N1194" s="4">
        <v>114000</v>
      </c>
      <c r="O1194" s="4">
        <v>521872.66560000001</v>
      </c>
    </row>
    <row r="1195" spans="1:15" x14ac:dyDescent="0.3">
      <c r="A1195" s="5" t="str">
        <f>List!$I$7</f>
        <v>2019-20</v>
      </c>
      <c r="B1195" s="5" t="s">
        <v>36</v>
      </c>
      <c r="C1195" s="5">
        <v>8</v>
      </c>
      <c r="D1195" s="5" t="s">
        <v>1816</v>
      </c>
      <c r="E1195" s="5" t="s">
        <v>51</v>
      </c>
      <c r="F1195" s="5">
        <v>64</v>
      </c>
      <c r="G1195" s="5" t="s">
        <v>1675</v>
      </c>
      <c r="H1195" s="5" t="s">
        <v>62</v>
      </c>
      <c r="I1195" s="5" t="s">
        <v>63</v>
      </c>
      <c r="J1195" s="5" t="s">
        <v>1806</v>
      </c>
      <c r="K1195" s="5" t="s">
        <v>48</v>
      </c>
      <c r="L1195" s="5" t="s">
        <v>49</v>
      </c>
      <c r="M1195" s="5" t="s">
        <v>1839</v>
      </c>
      <c r="N1195" s="6">
        <v>109500</v>
      </c>
      <c r="O1195" s="6">
        <v>1198592.4574800001</v>
      </c>
    </row>
    <row r="1196" spans="1:15" x14ac:dyDescent="0.3">
      <c r="A1196" s="3" t="str">
        <f>List!$I$7</f>
        <v>2019-20</v>
      </c>
      <c r="B1196" s="3" t="s">
        <v>50</v>
      </c>
      <c r="C1196" s="3">
        <v>11</v>
      </c>
      <c r="D1196" s="3" t="s">
        <v>1817</v>
      </c>
      <c r="E1196" s="3" t="s">
        <v>89</v>
      </c>
      <c r="F1196" s="3">
        <v>55</v>
      </c>
      <c r="G1196" s="3" t="s">
        <v>1279</v>
      </c>
      <c r="H1196" s="3" t="s">
        <v>716</v>
      </c>
      <c r="I1196" s="3" t="s">
        <v>26</v>
      </c>
      <c r="J1196" s="3" t="s">
        <v>33</v>
      </c>
      <c r="K1196" s="3" t="s">
        <v>48</v>
      </c>
      <c r="L1196" s="3" t="s">
        <v>55</v>
      </c>
      <c r="M1196" s="3" t="s">
        <v>1840</v>
      </c>
      <c r="N1196" s="4">
        <v>88500</v>
      </c>
      <c r="O1196" s="4">
        <v>405137.99040000001</v>
      </c>
    </row>
    <row r="1197" spans="1:15" x14ac:dyDescent="0.3">
      <c r="A1197" s="5" t="str">
        <f>List!$I$7</f>
        <v>2019-20</v>
      </c>
      <c r="B1197" s="5" t="s">
        <v>76</v>
      </c>
      <c r="C1197" s="5">
        <v>4</v>
      </c>
      <c r="D1197" s="5" t="s">
        <v>1819</v>
      </c>
      <c r="E1197" s="5" t="s">
        <v>126</v>
      </c>
      <c r="F1197" s="5">
        <v>25</v>
      </c>
      <c r="G1197" s="5" t="s">
        <v>246</v>
      </c>
      <c r="H1197" s="5" t="s">
        <v>1454</v>
      </c>
      <c r="I1197" s="5" t="s">
        <v>59</v>
      </c>
      <c r="J1197" s="5" t="s">
        <v>33</v>
      </c>
      <c r="K1197" s="5" t="s">
        <v>27</v>
      </c>
      <c r="L1197" s="5" t="s">
        <v>28</v>
      </c>
      <c r="M1197" s="5" t="s">
        <v>1839</v>
      </c>
      <c r="N1197" s="6">
        <v>133500</v>
      </c>
      <c r="O1197" s="6">
        <v>2165410.94</v>
      </c>
    </row>
    <row r="1198" spans="1:15" x14ac:dyDescent="0.3">
      <c r="A1198" s="3" t="str">
        <f>List!$I$7</f>
        <v>2019-20</v>
      </c>
      <c r="B1198" s="3" t="s">
        <v>141</v>
      </c>
      <c r="C1198" s="3">
        <v>5</v>
      </c>
      <c r="D1198" s="3" t="s">
        <v>1819</v>
      </c>
      <c r="E1198" s="3" t="s">
        <v>188</v>
      </c>
      <c r="F1198" s="3">
        <v>5</v>
      </c>
      <c r="G1198" s="3" t="s">
        <v>300</v>
      </c>
      <c r="H1198" s="3" t="s">
        <v>66</v>
      </c>
      <c r="I1198" s="3" t="s">
        <v>32</v>
      </c>
      <c r="J1198" s="3" t="s">
        <v>1806</v>
      </c>
      <c r="K1198" s="3" t="s">
        <v>27</v>
      </c>
      <c r="L1198" s="3" t="s">
        <v>35</v>
      </c>
      <c r="M1198" s="3" t="s">
        <v>1841</v>
      </c>
      <c r="N1198" s="4">
        <v>55500</v>
      </c>
      <c r="O1198" s="4">
        <v>1719954.9752000005</v>
      </c>
    </row>
    <row r="1199" spans="1:15" x14ac:dyDescent="0.3">
      <c r="A1199" s="5" t="str">
        <f>List!$I$7</f>
        <v>2019-20</v>
      </c>
      <c r="B1199" s="5" t="s">
        <v>101</v>
      </c>
      <c r="C1199" s="5">
        <v>9</v>
      </c>
      <c r="D1199" s="5" t="s">
        <v>1816</v>
      </c>
      <c r="E1199" s="5" t="s">
        <v>374</v>
      </c>
      <c r="F1199" s="5">
        <v>10</v>
      </c>
      <c r="G1199" s="5" t="s">
        <v>578</v>
      </c>
      <c r="H1199" s="5" t="s">
        <v>913</v>
      </c>
      <c r="I1199" s="5" t="s">
        <v>63</v>
      </c>
      <c r="J1199" s="5" t="s">
        <v>33</v>
      </c>
      <c r="K1199" s="5" t="s">
        <v>48</v>
      </c>
      <c r="L1199" s="5" t="s">
        <v>55</v>
      </c>
      <c r="M1199" s="5" t="s">
        <v>1839</v>
      </c>
      <c r="N1199" s="6">
        <v>135000</v>
      </c>
      <c r="O1199" s="6">
        <v>6737839.1189999999</v>
      </c>
    </row>
    <row r="1200" spans="1:15" x14ac:dyDescent="0.3">
      <c r="A1200" s="3" t="str">
        <f>List!$I$7</f>
        <v>2019-20</v>
      </c>
      <c r="B1200" s="3" t="s">
        <v>125</v>
      </c>
      <c r="C1200" s="3">
        <v>7</v>
      </c>
      <c r="D1200" s="3" t="s">
        <v>1816</v>
      </c>
      <c r="E1200" s="3" t="s">
        <v>335</v>
      </c>
      <c r="F1200" s="3">
        <v>34</v>
      </c>
      <c r="G1200" s="3" t="s">
        <v>672</v>
      </c>
      <c r="H1200" s="3" t="s">
        <v>594</v>
      </c>
      <c r="I1200" s="3" t="s">
        <v>20</v>
      </c>
      <c r="J1200" s="3" t="s">
        <v>33</v>
      </c>
      <c r="K1200" s="3" t="s">
        <v>34</v>
      </c>
      <c r="L1200" s="3" t="s">
        <v>35</v>
      </c>
      <c r="M1200" s="3" t="s">
        <v>1841</v>
      </c>
      <c r="N1200" s="4">
        <v>72000</v>
      </c>
      <c r="O1200" s="4">
        <v>30245167.180799998</v>
      </c>
    </row>
    <row r="1201" spans="1:15" x14ac:dyDescent="0.3">
      <c r="A1201" s="5" t="str">
        <f>List!$I$7</f>
        <v>2019-20</v>
      </c>
      <c r="B1201" s="5" t="s">
        <v>60</v>
      </c>
      <c r="C1201" s="5">
        <v>6</v>
      </c>
      <c r="D1201" s="5" t="s">
        <v>1819</v>
      </c>
      <c r="E1201" s="5" t="s">
        <v>295</v>
      </c>
      <c r="F1201" s="5">
        <v>11</v>
      </c>
      <c r="G1201" s="5" t="s">
        <v>580</v>
      </c>
      <c r="H1201" s="5" t="s">
        <v>875</v>
      </c>
      <c r="I1201" s="5" t="s">
        <v>32</v>
      </c>
      <c r="J1201" s="5" t="s">
        <v>72</v>
      </c>
      <c r="K1201" s="5" t="s">
        <v>21</v>
      </c>
      <c r="L1201" s="5" t="s">
        <v>22</v>
      </c>
      <c r="M1201" s="5" t="s">
        <v>1840</v>
      </c>
      <c r="N1201" s="6">
        <v>109500</v>
      </c>
      <c r="O1201" s="6">
        <v>820171.35199999996</v>
      </c>
    </row>
    <row r="1202" spans="1:15" x14ac:dyDescent="0.3">
      <c r="A1202" s="3" t="str">
        <f>List!$I$7</f>
        <v>2019-20</v>
      </c>
      <c r="B1202" s="3" t="s">
        <v>116</v>
      </c>
      <c r="C1202" s="3">
        <v>1</v>
      </c>
      <c r="D1202" s="3" t="s">
        <v>1818</v>
      </c>
      <c r="E1202" s="3" t="s">
        <v>463</v>
      </c>
      <c r="F1202" s="3">
        <v>68</v>
      </c>
      <c r="G1202" s="3" t="s">
        <v>582</v>
      </c>
      <c r="H1202" s="3" t="s">
        <v>487</v>
      </c>
      <c r="I1202" s="3" t="s">
        <v>63</v>
      </c>
      <c r="J1202" s="3" t="s">
        <v>1806</v>
      </c>
      <c r="K1202" s="3" t="s">
        <v>27</v>
      </c>
      <c r="L1202" s="3" t="s">
        <v>35</v>
      </c>
      <c r="M1202" s="3" t="s">
        <v>1840</v>
      </c>
      <c r="N1202" s="4">
        <v>112500</v>
      </c>
      <c r="O1202" s="4">
        <v>744004.79999999993</v>
      </c>
    </row>
    <row r="1203" spans="1:15" x14ac:dyDescent="0.3">
      <c r="A1203" s="5" t="str">
        <f>List!$I$7</f>
        <v>2019-20</v>
      </c>
      <c r="B1203" s="5" t="s">
        <v>36</v>
      </c>
      <c r="C1203" s="5">
        <v>8</v>
      </c>
      <c r="D1203" s="5" t="s">
        <v>1816</v>
      </c>
      <c r="E1203" s="5" t="s">
        <v>119</v>
      </c>
      <c r="F1203" s="5">
        <v>55</v>
      </c>
      <c r="G1203" s="5" t="s">
        <v>584</v>
      </c>
      <c r="H1203" s="5" t="s">
        <v>477</v>
      </c>
      <c r="I1203" s="5" t="s">
        <v>80</v>
      </c>
      <c r="J1203" s="5" t="s">
        <v>1806</v>
      </c>
      <c r="K1203" s="5" t="s">
        <v>48</v>
      </c>
      <c r="L1203" s="5" t="s">
        <v>55</v>
      </c>
      <c r="M1203" s="5" t="s">
        <v>1841</v>
      </c>
      <c r="N1203" s="6">
        <v>111000</v>
      </c>
      <c r="O1203" s="6">
        <v>2580905.6812</v>
      </c>
    </row>
    <row r="1204" spans="1:15" x14ac:dyDescent="0.3">
      <c r="A1204" s="3" t="str">
        <f>List!$I$7</f>
        <v>2019-20</v>
      </c>
      <c r="B1204" s="3" t="s">
        <v>45</v>
      </c>
      <c r="C1204" s="3">
        <v>2</v>
      </c>
      <c r="D1204" s="3" t="s">
        <v>1818</v>
      </c>
      <c r="E1204" s="3" t="s">
        <v>160</v>
      </c>
      <c r="F1204" s="3">
        <v>3</v>
      </c>
      <c r="G1204" s="3" t="s">
        <v>586</v>
      </c>
      <c r="H1204" s="3" t="s">
        <v>594</v>
      </c>
      <c r="I1204" s="3" t="s">
        <v>20</v>
      </c>
      <c r="J1204" s="3" t="s">
        <v>33</v>
      </c>
      <c r="K1204" s="3" t="s">
        <v>34</v>
      </c>
      <c r="L1204" s="3" t="s">
        <v>35</v>
      </c>
      <c r="M1204" s="3" t="s">
        <v>1841</v>
      </c>
      <c r="N1204" s="4">
        <v>112500</v>
      </c>
      <c r="O1204" s="4">
        <v>10560610.664999997</v>
      </c>
    </row>
    <row r="1205" spans="1:15" x14ac:dyDescent="0.3">
      <c r="A1205" s="5" t="str">
        <f>List!$I$7</f>
        <v>2019-20</v>
      </c>
      <c r="B1205" s="5" t="s">
        <v>50</v>
      </c>
      <c r="C1205" s="5">
        <v>11</v>
      </c>
      <c r="D1205" s="5" t="s">
        <v>1817</v>
      </c>
      <c r="E1205" s="5" t="s">
        <v>64</v>
      </c>
      <c r="F1205" s="5">
        <v>37</v>
      </c>
      <c r="G1205" s="5" t="s">
        <v>799</v>
      </c>
      <c r="H1205" s="5" t="s">
        <v>1005</v>
      </c>
      <c r="I1205" s="5" t="s">
        <v>32</v>
      </c>
      <c r="J1205" s="5" t="s">
        <v>86</v>
      </c>
      <c r="K1205" s="5" t="s">
        <v>21</v>
      </c>
      <c r="L1205" s="5" t="s">
        <v>22</v>
      </c>
      <c r="M1205" s="5" t="s">
        <v>1840</v>
      </c>
      <c r="N1205" s="6">
        <v>69000</v>
      </c>
      <c r="O1205" s="6">
        <v>12210855.047599999</v>
      </c>
    </row>
    <row r="1206" spans="1:15" x14ac:dyDescent="0.3">
      <c r="A1206" s="3" t="str">
        <f>List!$I$7</f>
        <v>2019-20</v>
      </c>
      <c r="B1206" s="3" t="s">
        <v>141</v>
      </c>
      <c r="C1206" s="3">
        <v>5</v>
      </c>
      <c r="D1206" s="3" t="s">
        <v>1819</v>
      </c>
      <c r="E1206" s="3" t="s">
        <v>260</v>
      </c>
      <c r="F1206" s="3">
        <v>24</v>
      </c>
      <c r="G1206" s="3" t="s">
        <v>587</v>
      </c>
      <c r="H1206" s="3" t="s">
        <v>685</v>
      </c>
      <c r="I1206" s="3" t="s">
        <v>63</v>
      </c>
      <c r="J1206" s="3" t="s">
        <v>1805</v>
      </c>
      <c r="K1206" s="3" t="s">
        <v>48</v>
      </c>
      <c r="L1206" s="3" t="s">
        <v>49</v>
      </c>
      <c r="M1206" s="3" t="s">
        <v>1839</v>
      </c>
      <c r="N1206" s="4">
        <v>138000</v>
      </c>
      <c r="O1206" s="4">
        <v>30808539.854399998</v>
      </c>
    </row>
    <row r="1207" spans="1:15" x14ac:dyDescent="0.3">
      <c r="A1207" s="5" t="str">
        <f>List!$I$7</f>
        <v>2019-20</v>
      </c>
      <c r="B1207" s="5" t="s">
        <v>101</v>
      </c>
      <c r="C1207" s="5">
        <v>9</v>
      </c>
      <c r="D1207" s="5" t="s">
        <v>1816</v>
      </c>
      <c r="E1207" s="5" t="s">
        <v>410</v>
      </c>
      <c r="F1207" s="5">
        <v>13</v>
      </c>
      <c r="G1207" s="5" t="s">
        <v>432</v>
      </c>
      <c r="H1207" s="5" t="s">
        <v>813</v>
      </c>
      <c r="I1207" s="5" t="s">
        <v>54</v>
      </c>
      <c r="J1207" s="5" t="s">
        <v>1806</v>
      </c>
      <c r="K1207" s="5" t="s">
        <v>34</v>
      </c>
      <c r="L1207" s="5" t="s">
        <v>35</v>
      </c>
      <c r="M1207" s="5" t="s">
        <v>1839</v>
      </c>
      <c r="N1207" s="6">
        <v>70500</v>
      </c>
      <c r="O1207" s="6">
        <v>13497999.9924</v>
      </c>
    </row>
    <row r="1208" spans="1:15" x14ac:dyDescent="0.3">
      <c r="A1208" s="3" t="str">
        <f>List!$I$7</f>
        <v>2019-20</v>
      </c>
      <c r="B1208" s="3" t="s">
        <v>83</v>
      </c>
      <c r="C1208" s="3">
        <v>3</v>
      </c>
      <c r="D1208" s="3" t="s">
        <v>1818</v>
      </c>
      <c r="E1208" s="3" t="s">
        <v>188</v>
      </c>
      <c r="F1208" s="3">
        <v>37</v>
      </c>
      <c r="G1208" s="3" t="s">
        <v>991</v>
      </c>
      <c r="H1208" s="3" t="s">
        <v>1029</v>
      </c>
      <c r="I1208" s="3" t="s">
        <v>20</v>
      </c>
      <c r="J1208" s="3" t="s">
        <v>86</v>
      </c>
      <c r="K1208" s="3" t="s">
        <v>21</v>
      </c>
      <c r="L1208" s="3" t="s">
        <v>22</v>
      </c>
      <c r="M1208" s="3" t="s">
        <v>1839</v>
      </c>
      <c r="N1208" s="4">
        <v>103500</v>
      </c>
      <c r="O1208" s="4">
        <v>3692067.4559999998</v>
      </c>
    </row>
    <row r="1209" spans="1:15" x14ac:dyDescent="0.3">
      <c r="A1209" s="5" t="str">
        <f>List!$I$7</f>
        <v>2019-20</v>
      </c>
      <c r="B1209" s="5" t="s">
        <v>141</v>
      </c>
      <c r="C1209" s="5">
        <v>5</v>
      </c>
      <c r="D1209" s="5" t="s">
        <v>1819</v>
      </c>
      <c r="E1209" s="5" t="s">
        <v>154</v>
      </c>
      <c r="F1209" s="5">
        <v>27</v>
      </c>
      <c r="G1209" s="5" t="s">
        <v>90</v>
      </c>
      <c r="H1209" s="5" t="s">
        <v>964</v>
      </c>
      <c r="I1209" s="5" t="s">
        <v>40</v>
      </c>
      <c r="J1209" s="5" t="s">
        <v>44</v>
      </c>
      <c r="K1209" s="5" t="s">
        <v>48</v>
      </c>
      <c r="L1209" s="5" t="s">
        <v>55</v>
      </c>
      <c r="M1209" s="5" t="s">
        <v>1841</v>
      </c>
      <c r="N1209" s="6">
        <v>88500</v>
      </c>
      <c r="O1209" s="6">
        <v>320157.82656000002</v>
      </c>
    </row>
    <row r="1210" spans="1:15" x14ac:dyDescent="0.3">
      <c r="A1210" s="3" t="str">
        <f>List!$I$7</f>
        <v>2019-20</v>
      </c>
      <c r="B1210" s="3" t="s">
        <v>141</v>
      </c>
      <c r="C1210" s="3">
        <v>5</v>
      </c>
      <c r="D1210" s="3" t="s">
        <v>1819</v>
      </c>
      <c r="E1210" s="3" t="s">
        <v>240</v>
      </c>
      <c r="F1210" s="3">
        <v>12</v>
      </c>
      <c r="G1210" s="3" t="s">
        <v>861</v>
      </c>
      <c r="H1210" s="3" t="s">
        <v>712</v>
      </c>
      <c r="I1210" s="3" t="s">
        <v>54</v>
      </c>
      <c r="J1210" s="3" t="s">
        <v>44</v>
      </c>
      <c r="K1210" s="3" t="s">
        <v>48</v>
      </c>
      <c r="L1210" s="3" t="s">
        <v>55</v>
      </c>
      <c r="M1210" s="3" t="s">
        <v>1839</v>
      </c>
      <c r="N1210" s="4">
        <v>43500</v>
      </c>
      <c r="O1210" s="4">
        <v>2743170.2562000002</v>
      </c>
    </row>
    <row r="1211" spans="1:15" x14ac:dyDescent="0.3">
      <c r="A1211" s="5" t="str">
        <f>List!$I$7</f>
        <v>2019-20</v>
      </c>
      <c r="B1211" s="5" t="s">
        <v>83</v>
      </c>
      <c r="C1211" s="5">
        <v>3</v>
      </c>
      <c r="D1211" s="5" t="s">
        <v>1818</v>
      </c>
      <c r="E1211" s="5" t="s">
        <v>264</v>
      </c>
      <c r="F1211" s="5">
        <v>73</v>
      </c>
      <c r="G1211" s="5" t="s">
        <v>790</v>
      </c>
      <c r="H1211" s="5" t="s">
        <v>743</v>
      </c>
      <c r="I1211" s="5" t="s">
        <v>40</v>
      </c>
      <c r="J1211" s="5" t="s">
        <v>86</v>
      </c>
      <c r="K1211" s="5" t="s">
        <v>48</v>
      </c>
      <c r="L1211" s="5" t="s">
        <v>49</v>
      </c>
      <c r="M1211" s="5" t="s">
        <v>1841</v>
      </c>
      <c r="N1211" s="6">
        <v>106500</v>
      </c>
      <c r="O1211" s="6">
        <v>3047499.4879999999</v>
      </c>
    </row>
    <row r="1212" spans="1:15" x14ac:dyDescent="0.3">
      <c r="A1212" s="3" t="str">
        <f>List!$I$7</f>
        <v>2019-20</v>
      </c>
      <c r="B1212" s="3" t="s">
        <v>141</v>
      </c>
      <c r="C1212" s="3">
        <v>5</v>
      </c>
      <c r="D1212" s="3" t="s">
        <v>1819</v>
      </c>
      <c r="E1212" s="3" t="s">
        <v>569</v>
      </c>
      <c r="F1212" s="3">
        <v>23</v>
      </c>
      <c r="G1212" s="3" t="s">
        <v>1551</v>
      </c>
      <c r="H1212" s="3" t="s">
        <v>1205</v>
      </c>
      <c r="I1212" s="3" t="s">
        <v>54</v>
      </c>
      <c r="J1212" s="3" t="s">
        <v>33</v>
      </c>
      <c r="K1212" s="3" t="s">
        <v>48</v>
      </c>
      <c r="L1212" s="3" t="s">
        <v>49</v>
      </c>
      <c r="M1212" s="3" t="s">
        <v>1840</v>
      </c>
      <c r="N1212" s="4">
        <v>94500</v>
      </c>
      <c r="O1212" s="4">
        <v>1271091.6187200001</v>
      </c>
    </row>
    <row r="1213" spans="1:15" x14ac:dyDescent="0.3">
      <c r="A1213" s="5" t="str">
        <f>List!$I$7</f>
        <v>2019-20</v>
      </c>
      <c r="B1213" s="5" t="s">
        <v>92</v>
      </c>
      <c r="C1213" s="5">
        <v>12</v>
      </c>
      <c r="D1213" s="5" t="s">
        <v>1817</v>
      </c>
      <c r="E1213" s="5" t="s">
        <v>267</v>
      </c>
      <c r="F1213" s="5">
        <v>12</v>
      </c>
      <c r="G1213" s="5" t="s">
        <v>595</v>
      </c>
      <c r="H1213" s="5" t="s">
        <v>1452</v>
      </c>
      <c r="I1213" s="5" t="s">
        <v>54</v>
      </c>
      <c r="J1213" s="5" t="s">
        <v>72</v>
      </c>
      <c r="K1213" s="5" t="s">
        <v>48</v>
      </c>
      <c r="L1213" s="5" t="s">
        <v>55</v>
      </c>
      <c r="M1213" s="5" t="s">
        <v>1840</v>
      </c>
      <c r="N1213" s="6">
        <v>124500</v>
      </c>
      <c r="O1213" s="6">
        <v>9492593.3849999979</v>
      </c>
    </row>
    <row r="1214" spans="1:15" x14ac:dyDescent="0.3">
      <c r="A1214" s="3" t="str">
        <f>List!$I$7</f>
        <v>2019-20</v>
      </c>
      <c r="B1214" s="3" t="s">
        <v>50</v>
      </c>
      <c r="C1214" s="3">
        <v>11</v>
      </c>
      <c r="D1214" s="3" t="s">
        <v>1817</v>
      </c>
      <c r="E1214" s="3" t="s">
        <v>145</v>
      </c>
      <c r="F1214" s="3">
        <v>42</v>
      </c>
      <c r="G1214" s="3" t="s">
        <v>688</v>
      </c>
      <c r="H1214" s="3" t="s">
        <v>833</v>
      </c>
      <c r="I1214" s="3" t="s">
        <v>32</v>
      </c>
      <c r="J1214" s="3" t="s">
        <v>86</v>
      </c>
      <c r="K1214" s="3" t="s">
        <v>21</v>
      </c>
      <c r="L1214" s="3" t="s">
        <v>22</v>
      </c>
      <c r="M1214" s="3" t="s">
        <v>1839</v>
      </c>
      <c r="N1214" s="4">
        <v>69000</v>
      </c>
      <c r="O1214" s="4">
        <v>35682861.5352</v>
      </c>
    </row>
    <row r="1215" spans="1:15" x14ac:dyDescent="0.3">
      <c r="A1215" s="5" t="str">
        <f>List!$I$7</f>
        <v>2019-20</v>
      </c>
      <c r="B1215" s="5" t="s">
        <v>50</v>
      </c>
      <c r="C1215" s="5">
        <v>11</v>
      </c>
      <c r="D1215" s="5" t="s">
        <v>1817</v>
      </c>
      <c r="E1215" s="5" t="s">
        <v>274</v>
      </c>
      <c r="F1215" s="5">
        <v>81</v>
      </c>
      <c r="G1215" s="5" t="s">
        <v>598</v>
      </c>
      <c r="H1215" s="5" t="s">
        <v>1340</v>
      </c>
      <c r="I1215" s="5" t="s">
        <v>54</v>
      </c>
      <c r="J1215" s="5" t="s">
        <v>86</v>
      </c>
      <c r="K1215" s="5" t="s">
        <v>48</v>
      </c>
      <c r="L1215" s="5" t="s">
        <v>49</v>
      </c>
      <c r="M1215" s="5" t="s">
        <v>1841</v>
      </c>
      <c r="N1215" s="6">
        <v>133500</v>
      </c>
      <c r="O1215" s="6">
        <v>11580493.491599998</v>
      </c>
    </row>
    <row r="1216" spans="1:15" x14ac:dyDescent="0.3">
      <c r="A1216" s="3" t="str">
        <f>List!$I$7</f>
        <v>2019-20</v>
      </c>
      <c r="B1216" s="3" t="s">
        <v>60</v>
      </c>
      <c r="C1216" s="3">
        <v>6</v>
      </c>
      <c r="D1216" s="3" t="s">
        <v>1819</v>
      </c>
      <c r="E1216" s="3" t="s">
        <v>70</v>
      </c>
      <c r="F1216" s="3">
        <v>76</v>
      </c>
      <c r="G1216" s="3" t="s">
        <v>600</v>
      </c>
      <c r="H1216" s="3" t="s">
        <v>58</v>
      </c>
      <c r="I1216" s="3" t="s">
        <v>59</v>
      </c>
      <c r="J1216" s="3" t="s">
        <v>1805</v>
      </c>
      <c r="K1216" s="3" t="s">
        <v>48</v>
      </c>
      <c r="L1216" s="3" t="s">
        <v>49</v>
      </c>
      <c r="M1216" s="3" t="s">
        <v>1839</v>
      </c>
      <c r="N1216" s="4">
        <v>112500</v>
      </c>
      <c r="O1216" s="4">
        <v>48909518.790000007</v>
      </c>
    </row>
    <row r="1217" spans="1:15" x14ac:dyDescent="0.3">
      <c r="A1217" s="5" t="str">
        <f>List!$I$7</f>
        <v>2019-20</v>
      </c>
      <c r="B1217" s="5" t="s">
        <v>16</v>
      </c>
      <c r="C1217" s="5">
        <v>10</v>
      </c>
      <c r="D1217" s="5" t="s">
        <v>1817</v>
      </c>
      <c r="E1217" s="5" t="s">
        <v>342</v>
      </c>
      <c r="F1217" s="5">
        <v>68</v>
      </c>
      <c r="G1217" s="5" t="s">
        <v>580</v>
      </c>
      <c r="H1217" s="5" t="s">
        <v>518</v>
      </c>
      <c r="I1217" s="5" t="s">
        <v>80</v>
      </c>
      <c r="J1217" s="5" t="s">
        <v>72</v>
      </c>
      <c r="K1217" s="5" t="s">
        <v>34</v>
      </c>
      <c r="L1217" s="5" t="s">
        <v>35</v>
      </c>
      <c r="M1217" s="5" t="s">
        <v>1841</v>
      </c>
      <c r="N1217" s="6">
        <v>108000</v>
      </c>
      <c r="O1217" s="6">
        <v>728042.51520000014</v>
      </c>
    </row>
    <row r="1218" spans="1:15" x14ac:dyDescent="0.3">
      <c r="A1218" s="3" t="str">
        <f>List!$I$7</f>
        <v>2019-20</v>
      </c>
      <c r="B1218" s="3" t="s">
        <v>125</v>
      </c>
      <c r="C1218" s="3">
        <v>7</v>
      </c>
      <c r="D1218" s="3" t="s">
        <v>1816</v>
      </c>
      <c r="E1218" s="3" t="s">
        <v>463</v>
      </c>
      <c r="F1218" s="3">
        <v>26</v>
      </c>
      <c r="G1218" s="3" t="s">
        <v>604</v>
      </c>
      <c r="H1218" s="3" t="s">
        <v>928</v>
      </c>
      <c r="I1218" s="3" t="s">
        <v>40</v>
      </c>
      <c r="J1218" s="3" t="s">
        <v>1806</v>
      </c>
      <c r="K1218" s="3" t="s">
        <v>27</v>
      </c>
      <c r="L1218" s="3" t="s">
        <v>28</v>
      </c>
      <c r="M1218" s="3" t="s">
        <v>1840</v>
      </c>
      <c r="N1218" s="4">
        <v>75000</v>
      </c>
      <c r="O1218" s="4">
        <v>6918196.2695999993</v>
      </c>
    </row>
    <row r="1219" spans="1:15" x14ac:dyDescent="0.3">
      <c r="A1219" s="5" t="str">
        <f>List!$I$7</f>
        <v>2019-20</v>
      </c>
      <c r="B1219" s="5" t="s">
        <v>125</v>
      </c>
      <c r="C1219" s="5">
        <v>7</v>
      </c>
      <c r="D1219" s="5" t="s">
        <v>1816</v>
      </c>
      <c r="E1219" s="5" t="s">
        <v>344</v>
      </c>
      <c r="F1219" s="5">
        <v>69</v>
      </c>
      <c r="G1219" s="5" t="s">
        <v>1772</v>
      </c>
      <c r="H1219" s="5" t="s">
        <v>782</v>
      </c>
      <c r="I1219" s="5" t="s">
        <v>20</v>
      </c>
      <c r="J1219" s="5" t="s">
        <v>1806</v>
      </c>
      <c r="K1219" s="5" t="s">
        <v>34</v>
      </c>
      <c r="L1219" s="5" t="s">
        <v>35</v>
      </c>
      <c r="M1219" s="5" t="s">
        <v>1841</v>
      </c>
      <c r="N1219" s="6">
        <v>55500</v>
      </c>
      <c r="O1219" s="6">
        <v>36867424.671000004</v>
      </c>
    </row>
    <row r="1220" spans="1:15" x14ac:dyDescent="0.3">
      <c r="A1220" s="3" t="str">
        <f>List!$I$7</f>
        <v>2019-20</v>
      </c>
      <c r="B1220" s="3" t="s">
        <v>16</v>
      </c>
      <c r="C1220" s="3">
        <v>10</v>
      </c>
      <c r="D1220" s="3" t="s">
        <v>1817</v>
      </c>
      <c r="E1220" s="3" t="s">
        <v>29</v>
      </c>
      <c r="F1220" s="3">
        <v>4</v>
      </c>
      <c r="G1220" s="3" t="s">
        <v>605</v>
      </c>
      <c r="H1220" s="3" t="s">
        <v>434</v>
      </c>
      <c r="I1220" s="3" t="s">
        <v>54</v>
      </c>
      <c r="J1220" s="3" t="s">
        <v>86</v>
      </c>
      <c r="K1220" s="3" t="s">
        <v>27</v>
      </c>
      <c r="L1220" s="3" t="s">
        <v>35</v>
      </c>
      <c r="M1220" s="3" t="s">
        <v>1841</v>
      </c>
      <c r="N1220" s="4">
        <v>141000</v>
      </c>
      <c r="O1220" s="4">
        <v>12239143.8708</v>
      </c>
    </row>
    <row r="1221" spans="1:15" x14ac:dyDescent="0.3">
      <c r="A1221" s="5" t="str">
        <f>List!$I$7</f>
        <v>2019-20</v>
      </c>
      <c r="B1221" s="5" t="s">
        <v>45</v>
      </c>
      <c r="C1221" s="5">
        <v>2</v>
      </c>
      <c r="D1221" s="5" t="s">
        <v>1818</v>
      </c>
      <c r="E1221" s="5" t="s">
        <v>291</v>
      </c>
      <c r="F1221" s="5">
        <v>70</v>
      </c>
      <c r="G1221" s="5" t="s">
        <v>606</v>
      </c>
      <c r="H1221" s="5" t="s">
        <v>502</v>
      </c>
      <c r="I1221" s="5" t="s">
        <v>32</v>
      </c>
      <c r="J1221" s="5" t="s">
        <v>33</v>
      </c>
      <c r="K1221" s="5" t="s">
        <v>21</v>
      </c>
      <c r="L1221" s="5" t="s">
        <v>22</v>
      </c>
      <c r="M1221" s="5" t="s">
        <v>1840</v>
      </c>
      <c r="N1221" s="6">
        <v>112500</v>
      </c>
      <c r="O1221" s="6">
        <v>709059.11999999988</v>
      </c>
    </row>
    <row r="1222" spans="1:15" x14ac:dyDescent="0.3">
      <c r="A1222" s="3" t="str">
        <f>List!$I$7</f>
        <v>2019-20</v>
      </c>
      <c r="B1222" s="3" t="s">
        <v>16</v>
      </c>
      <c r="C1222" s="3">
        <v>10</v>
      </c>
      <c r="D1222" s="3" t="s">
        <v>1817</v>
      </c>
      <c r="E1222" s="3" t="s">
        <v>133</v>
      </c>
      <c r="F1222" s="3">
        <v>66</v>
      </c>
      <c r="G1222" s="3" t="s">
        <v>1391</v>
      </c>
      <c r="H1222" s="3" t="s">
        <v>926</v>
      </c>
      <c r="I1222" s="3" t="s">
        <v>26</v>
      </c>
      <c r="J1222" s="3" t="s">
        <v>86</v>
      </c>
      <c r="K1222" s="3" t="s">
        <v>21</v>
      </c>
      <c r="L1222" s="3" t="s">
        <v>22</v>
      </c>
      <c r="M1222" s="3" t="s">
        <v>1840</v>
      </c>
      <c r="N1222" s="4">
        <v>91500</v>
      </c>
      <c r="O1222" s="4">
        <v>46524057.426000014</v>
      </c>
    </row>
    <row r="1223" spans="1:15" x14ac:dyDescent="0.3">
      <c r="A1223" s="5" t="str">
        <f>List!$I$7</f>
        <v>2019-20</v>
      </c>
      <c r="B1223" s="5" t="s">
        <v>16</v>
      </c>
      <c r="C1223" s="5">
        <v>10</v>
      </c>
      <c r="D1223" s="5" t="s">
        <v>1817</v>
      </c>
      <c r="E1223" s="5" t="s">
        <v>145</v>
      </c>
      <c r="F1223" s="5">
        <v>51</v>
      </c>
      <c r="G1223" s="5" t="s">
        <v>610</v>
      </c>
      <c r="H1223" s="5" t="s">
        <v>39</v>
      </c>
      <c r="I1223" s="5" t="s">
        <v>40</v>
      </c>
      <c r="J1223" s="5" t="s">
        <v>33</v>
      </c>
      <c r="K1223" s="5" t="s">
        <v>21</v>
      </c>
      <c r="L1223" s="5" t="s">
        <v>22</v>
      </c>
      <c r="M1223" s="5" t="s">
        <v>1840</v>
      </c>
      <c r="N1223" s="6">
        <v>112500</v>
      </c>
      <c r="O1223" s="6">
        <v>5274462.6000000006</v>
      </c>
    </row>
    <row r="1224" spans="1:15" x14ac:dyDescent="0.3">
      <c r="A1224" s="3" t="str">
        <f>List!$I$7</f>
        <v>2019-20</v>
      </c>
      <c r="B1224" s="3" t="s">
        <v>45</v>
      </c>
      <c r="C1224" s="3">
        <v>2</v>
      </c>
      <c r="D1224" s="3" t="s">
        <v>1818</v>
      </c>
      <c r="E1224" s="3" t="s">
        <v>163</v>
      </c>
      <c r="F1224" s="3">
        <v>28</v>
      </c>
      <c r="G1224" s="3" t="s">
        <v>611</v>
      </c>
      <c r="H1224" s="3" t="s">
        <v>795</v>
      </c>
      <c r="I1224" s="3" t="s">
        <v>63</v>
      </c>
      <c r="J1224" s="3" t="s">
        <v>44</v>
      </c>
      <c r="K1224" s="3" t="s">
        <v>48</v>
      </c>
      <c r="L1224" s="3" t="s">
        <v>49</v>
      </c>
      <c r="M1224" s="3" t="s">
        <v>1840</v>
      </c>
      <c r="N1224" s="4">
        <v>85500</v>
      </c>
      <c r="O1224" s="4">
        <v>23987294.495999999</v>
      </c>
    </row>
    <row r="1225" spans="1:15" x14ac:dyDescent="0.3">
      <c r="A1225" s="5" t="str">
        <f>List!$I$7</f>
        <v>2019-20</v>
      </c>
      <c r="B1225" s="5" t="s">
        <v>141</v>
      </c>
      <c r="C1225" s="5">
        <v>5</v>
      </c>
      <c r="D1225" s="5" t="s">
        <v>1819</v>
      </c>
      <c r="E1225" s="5" t="s">
        <v>277</v>
      </c>
      <c r="F1225" s="5">
        <v>24</v>
      </c>
      <c r="G1225" s="5" t="s">
        <v>613</v>
      </c>
      <c r="H1225" s="5" t="s">
        <v>1543</v>
      </c>
      <c r="I1225" s="5" t="s">
        <v>80</v>
      </c>
      <c r="J1225" s="5" t="s">
        <v>72</v>
      </c>
      <c r="K1225" s="5" t="s">
        <v>48</v>
      </c>
      <c r="L1225" s="5" t="s">
        <v>49</v>
      </c>
      <c r="M1225" s="5" t="s">
        <v>1841</v>
      </c>
      <c r="N1225" s="6">
        <v>85500</v>
      </c>
      <c r="O1225" s="6">
        <v>18393448.913400002</v>
      </c>
    </row>
    <row r="1226" spans="1:15" x14ac:dyDescent="0.3">
      <c r="A1226" s="3" t="str">
        <f>List!$I$7</f>
        <v>2019-20</v>
      </c>
      <c r="B1226" s="3" t="s">
        <v>116</v>
      </c>
      <c r="C1226" s="3">
        <v>1</v>
      </c>
      <c r="D1226" s="3" t="s">
        <v>1818</v>
      </c>
      <c r="E1226" s="3" t="s">
        <v>226</v>
      </c>
      <c r="F1226" s="3">
        <v>56</v>
      </c>
      <c r="G1226" s="3" t="s">
        <v>617</v>
      </c>
      <c r="H1226" s="3" t="s">
        <v>495</v>
      </c>
      <c r="I1226" s="3" t="s">
        <v>26</v>
      </c>
      <c r="J1226" s="3" t="s">
        <v>44</v>
      </c>
      <c r="K1226" s="3" t="s">
        <v>34</v>
      </c>
      <c r="L1226" s="3" t="s">
        <v>35</v>
      </c>
      <c r="M1226" s="3" t="s">
        <v>1840</v>
      </c>
      <c r="N1226" s="4">
        <v>81000</v>
      </c>
      <c r="O1226" s="4">
        <v>1785273.8191200003</v>
      </c>
    </row>
    <row r="1227" spans="1:15" x14ac:dyDescent="0.3">
      <c r="A1227" s="5" t="str">
        <f>List!$I$7</f>
        <v>2019-20</v>
      </c>
      <c r="B1227" s="5" t="s">
        <v>141</v>
      </c>
      <c r="C1227" s="5">
        <v>5</v>
      </c>
      <c r="D1227" s="5" t="s">
        <v>1819</v>
      </c>
      <c r="E1227" s="5" t="s">
        <v>540</v>
      </c>
      <c r="F1227" s="5">
        <v>18</v>
      </c>
      <c r="G1227" s="5" t="s">
        <v>1770</v>
      </c>
      <c r="H1227" s="5" t="s">
        <v>1469</v>
      </c>
      <c r="I1227" s="5" t="s">
        <v>54</v>
      </c>
      <c r="J1227" s="5" t="s">
        <v>44</v>
      </c>
      <c r="K1227" s="5" t="s">
        <v>34</v>
      </c>
      <c r="L1227" s="5" t="s">
        <v>35</v>
      </c>
      <c r="M1227" s="5" t="s">
        <v>1840</v>
      </c>
      <c r="N1227" s="6">
        <v>69000</v>
      </c>
      <c r="O1227" s="6">
        <v>13245217.92</v>
      </c>
    </row>
    <row r="1228" spans="1:15" x14ac:dyDescent="0.3">
      <c r="A1228" s="3" t="str">
        <f>List!$I$7</f>
        <v>2019-20</v>
      </c>
      <c r="B1228" s="3" t="s">
        <v>76</v>
      </c>
      <c r="C1228" s="3">
        <v>4</v>
      </c>
      <c r="D1228" s="3" t="s">
        <v>1819</v>
      </c>
      <c r="E1228" s="3" t="s">
        <v>425</v>
      </c>
      <c r="F1228" s="3">
        <v>45</v>
      </c>
      <c r="G1228" s="3" t="s">
        <v>621</v>
      </c>
      <c r="H1228" s="3" t="s">
        <v>780</v>
      </c>
      <c r="I1228" s="3" t="s">
        <v>26</v>
      </c>
      <c r="J1228" s="3" t="s">
        <v>33</v>
      </c>
      <c r="K1228" s="3" t="s">
        <v>27</v>
      </c>
      <c r="L1228" s="3" t="s">
        <v>35</v>
      </c>
      <c r="M1228" s="3" t="s">
        <v>1841</v>
      </c>
      <c r="N1228" s="4">
        <v>75000</v>
      </c>
      <c r="O1228" s="4">
        <v>525956.6399999999</v>
      </c>
    </row>
    <row r="1229" spans="1:15" x14ac:dyDescent="0.3">
      <c r="A1229" s="5" t="str">
        <f>List!$I$7</f>
        <v>2019-20</v>
      </c>
      <c r="B1229" s="5" t="s">
        <v>92</v>
      </c>
      <c r="C1229" s="5">
        <v>12</v>
      </c>
      <c r="D1229" s="5" t="s">
        <v>1817</v>
      </c>
      <c r="E1229" s="5" t="s">
        <v>84</v>
      </c>
      <c r="F1229" s="5">
        <v>16</v>
      </c>
      <c r="G1229" s="5" t="s">
        <v>623</v>
      </c>
      <c r="H1229" s="5" t="s">
        <v>528</v>
      </c>
      <c r="I1229" s="5" t="s">
        <v>63</v>
      </c>
      <c r="J1229" s="5" t="s">
        <v>1805</v>
      </c>
      <c r="K1229" s="5" t="s">
        <v>21</v>
      </c>
      <c r="L1229" s="5" t="s">
        <v>22</v>
      </c>
      <c r="M1229" s="5" t="s">
        <v>1840</v>
      </c>
      <c r="N1229" s="6">
        <v>79500</v>
      </c>
      <c r="O1229" s="6">
        <v>1905691.7206800003</v>
      </c>
    </row>
    <row r="1230" spans="1:15" x14ac:dyDescent="0.3">
      <c r="A1230" s="3" t="str">
        <f>List!$I$7</f>
        <v>2019-20</v>
      </c>
      <c r="B1230" s="3" t="s">
        <v>16</v>
      </c>
      <c r="C1230" s="3">
        <v>10</v>
      </c>
      <c r="D1230" s="3" t="s">
        <v>1817</v>
      </c>
      <c r="E1230" s="3" t="s">
        <v>359</v>
      </c>
      <c r="F1230" s="3">
        <v>22</v>
      </c>
      <c r="G1230" s="3" t="s">
        <v>625</v>
      </c>
      <c r="H1230" s="3" t="s">
        <v>809</v>
      </c>
      <c r="I1230" s="3" t="s">
        <v>26</v>
      </c>
      <c r="J1230" s="3" t="s">
        <v>86</v>
      </c>
      <c r="K1230" s="3" t="s">
        <v>48</v>
      </c>
      <c r="L1230" s="3" t="s">
        <v>55</v>
      </c>
      <c r="M1230" s="3" t="s">
        <v>1839</v>
      </c>
      <c r="N1230" s="4">
        <v>48000</v>
      </c>
      <c r="O1230" s="4">
        <v>5391129.6375000002</v>
      </c>
    </row>
    <row r="1231" spans="1:15" x14ac:dyDescent="0.3">
      <c r="A1231" s="5" t="str">
        <f>List!$I$7</f>
        <v>2019-20</v>
      </c>
      <c r="B1231" s="5" t="s">
        <v>45</v>
      </c>
      <c r="C1231" s="5">
        <v>2</v>
      </c>
      <c r="D1231" s="5" t="s">
        <v>1818</v>
      </c>
      <c r="E1231" s="5" t="s">
        <v>238</v>
      </c>
      <c r="F1231" s="5">
        <v>5</v>
      </c>
      <c r="G1231" s="5" t="s">
        <v>626</v>
      </c>
      <c r="H1231" s="5" t="s">
        <v>236</v>
      </c>
      <c r="I1231" s="5" t="s">
        <v>40</v>
      </c>
      <c r="J1231" s="5" t="s">
        <v>1806</v>
      </c>
      <c r="K1231" s="5" t="s">
        <v>34</v>
      </c>
      <c r="L1231" s="5" t="s">
        <v>35</v>
      </c>
      <c r="M1231" s="5" t="s">
        <v>1840</v>
      </c>
      <c r="N1231" s="6">
        <v>103500</v>
      </c>
      <c r="O1231" s="6">
        <v>187751.70480000001</v>
      </c>
    </row>
    <row r="1232" spans="1:15" x14ac:dyDescent="0.3">
      <c r="A1232" s="3" t="str">
        <f>List!$I$7</f>
        <v>2019-20</v>
      </c>
      <c r="B1232" s="3" t="s">
        <v>116</v>
      </c>
      <c r="C1232" s="3">
        <v>1</v>
      </c>
      <c r="D1232" s="3" t="s">
        <v>1818</v>
      </c>
      <c r="E1232" s="3" t="s">
        <v>89</v>
      </c>
      <c r="F1232" s="3">
        <v>39</v>
      </c>
      <c r="G1232" s="3" t="s">
        <v>1031</v>
      </c>
      <c r="H1232" s="3" t="s">
        <v>1174</v>
      </c>
      <c r="I1232" s="3" t="s">
        <v>20</v>
      </c>
      <c r="J1232" s="3" t="s">
        <v>33</v>
      </c>
      <c r="K1232" s="3" t="s">
        <v>48</v>
      </c>
      <c r="L1232" s="3" t="s">
        <v>55</v>
      </c>
      <c r="M1232" s="3" t="s">
        <v>1841</v>
      </c>
      <c r="N1232" s="4">
        <v>67500</v>
      </c>
      <c r="O1232" s="4">
        <v>15443217.048599999</v>
      </c>
    </row>
    <row r="1233" spans="1:15" x14ac:dyDescent="0.3">
      <c r="A1233" s="5" t="str">
        <f>List!$I$7</f>
        <v>2019-20</v>
      </c>
      <c r="B1233" s="5" t="s">
        <v>101</v>
      </c>
      <c r="C1233" s="5">
        <v>9</v>
      </c>
      <c r="D1233" s="5" t="s">
        <v>1816</v>
      </c>
      <c r="E1233" s="5" t="s">
        <v>56</v>
      </c>
      <c r="F1233" s="5">
        <v>36</v>
      </c>
      <c r="G1233" s="5" t="s">
        <v>627</v>
      </c>
      <c r="H1233" s="5" t="s">
        <v>213</v>
      </c>
      <c r="I1233" s="5" t="s">
        <v>63</v>
      </c>
      <c r="J1233" s="5" t="s">
        <v>1806</v>
      </c>
      <c r="K1233" s="5" t="s">
        <v>48</v>
      </c>
      <c r="L1233" s="5" t="s">
        <v>55</v>
      </c>
      <c r="M1233" s="5" t="s">
        <v>1840</v>
      </c>
      <c r="N1233" s="6">
        <v>85500</v>
      </c>
      <c r="O1233" s="6">
        <v>6508940.2447499996</v>
      </c>
    </row>
    <row r="1234" spans="1:15" x14ac:dyDescent="0.3">
      <c r="A1234" s="3" t="str">
        <f>List!$I$7</f>
        <v>2019-20</v>
      </c>
      <c r="B1234" s="3" t="s">
        <v>60</v>
      </c>
      <c r="C1234" s="3">
        <v>6</v>
      </c>
      <c r="D1234" s="3" t="s">
        <v>1819</v>
      </c>
      <c r="E1234" s="3" t="s">
        <v>77</v>
      </c>
      <c r="F1234" s="3">
        <v>44</v>
      </c>
      <c r="G1234" s="3" t="s">
        <v>628</v>
      </c>
      <c r="H1234" s="3" t="s">
        <v>905</v>
      </c>
      <c r="I1234" s="3" t="s">
        <v>80</v>
      </c>
      <c r="J1234" s="3" t="s">
        <v>86</v>
      </c>
      <c r="K1234" s="3" t="s">
        <v>34</v>
      </c>
      <c r="L1234" s="3" t="s">
        <v>35</v>
      </c>
      <c r="M1234" s="3" t="s">
        <v>1841</v>
      </c>
      <c r="N1234" s="4">
        <v>102000</v>
      </c>
      <c r="O1234" s="4">
        <v>23980877.69616</v>
      </c>
    </row>
    <row r="1235" spans="1:15" x14ac:dyDescent="0.3">
      <c r="A1235" s="5" t="str">
        <f>List!$I$7</f>
        <v>2019-20</v>
      </c>
      <c r="B1235" s="5" t="s">
        <v>16</v>
      </c>
      <c r="C1235" s="5">
        <v>10</v>
      </c>
      <c r="D1235" s="5" t="s">
        <v>1817</v>
      </c>
      <c r="E1235" s="5" t="s">
        <v>291</v>
      </c>
      <c r="F1235" s="5">
        <v>17</v>
      </c>
      <c r="G1235" s="5" t="s">
        <v>630</v>
      </c>
      <c r="H1235" s="5" t="s">
        <v>977</v>
      </c>
      <c r="I1235" s="5" t="s">
        <v>54</v>
      </c>
      <c r="J1235" s="5" t="s">
        <v>1805</v>
      </c>
      <c r="K1235" s="5" t="s">
        <v>27</v>
      </c>
      <c r="L1235" s="5" t="s">
        <v>28</v>
      </c>
      <c r="M1235" s="5" t="s">
        <v>1840</v>
      </c>
      <c r="N1235" s="6">
        <v>72000</v>
      </c>
      <c r="O1235" s="6">
        <v>471494.20032000006</v>
      </c>
    </row>
    <row r="1236" spans="1:15" x14ac:dyDescent="0.3">
      <c r="A1236" s="3" t="str">
        <f>List!$I$7</f>
        <v>2019-20</v>
      </c>
      <c r="B1236" s="3" t="s">
        <v>16</v>
      </c>
      <c r="C1236" s="3">
        <v>10</v>
      </c>
      <c r="D1236" s="3" t="s">
        <v>1817</v>
      </c>
      <c r="E1236" s="3" t="s">
        <v>51</v>
      </c>
      <c r="F1236" s="3">
        <v>79</v>
      </c>
      <c r="G1236" s="3" t="s">
        <v>632</v>
      </c>
      <c r="H1236" s="3" t="s">
        <v>182</v>
      </c>
      <c r="I1236" s="3" t="s">
        <v>20</v>
      </c>
      <c r="J1236" s="3" t="s">
        <v>44</v>
      </c>
      <c r="K1236" s="3" t="s">
        <v>27</v>
      </c>
      <c r="L1236" s="3" t="s">
        <v>28</v>
      </c>
      <c r="M1236" s="3" t="s">
        <v>1839</v>
      </c>
      <c r="N1236" s="4">
        <v>162000</v>
      </c>
      <c r="O1236" s="4">
        <v>1311960.672</v>
      </c>
    </row>
    <row r="1237" spans="1:15" x14ac:dyDescent="0.3">
      <c r="A1237" s="5" t="str">
        <f>List!$I$7</f>
        <v>2019-20</v>
      </c>
      <c r="B1237" s="5" t="s">
        <v>83</v>
      </c>
      <c r="C1237" s="5">
        <v>3</v>
      </c>
      <c r="D1237" s="5" t="s">
        <v>1818</v>
      </c>
      <c r="E1237" s="5" t="s">
        <v>614</v>
      </c>
      <c r="F1237" s="5">
        <v>81</v>
      </c>
      <c r="G1237" s="5" t="s">
        <v>1079</v>
      </c>
      <c r="H1237" s="5" t="s">
        <v>1524</v>
      </c>
      <c r="I1237" s="5" t="s">
        <v>26</v>
      </c>
      <c r="J1237" s="5" t="s">
        <v>1805</v>
      </c>
      <c r="K1237" s="5" t="s">
        <v>48</v>
      </c>
      <c r="L1237" s="5" t="s">
        <v>49</v>
      </c>
      <c r="M1237" s="5" t="s">
        <v>1839</v>
      </c>
      <c r="N1237" s="6">
        <v>6000</v>
      </c>
      <c r="O1237" s="6">
        <v>25739486.4575</v>
      </c>
    </row>
    <row r="1238" spans="1:15" x14ac:dyDescent="0.3">
      <c r="A1238" s="3" t="str">
        <f>List!$I$7</f>
        <v>2019-20</v>
      </c>
      <c r="B1238" s="3" t="s">
        <v>83</v>
      </c>
      <c r="C1238" s="3">
        <v>3</v>
      </c>
      <c r="D1238" s="3" t="s">
        <v>1818</v>
      </c>
      <c r="E1238" s="3" t="s">
        <v>163</v>
      </c>
      <c r="F1238" s="3">
        <v>6</v>
      </c>
      <c r="G1238" s="3" t="s">
        <v>632</v>
      </c>
      <c r="H1238" s="3" t="s">
        <v>1531</v>
      </c>
      <c r="I1238" s="3" t="s">
        <v>26</v>
      </c>
      <c r="J1238" s="3" t="s">
        <v>33</v>
      </c>
      <c r="K1238" s="3" t="s">
        <v>34</v>
      </c>
      <c r="L1238" s="3" t="s">
        <v>35</v>
      </c>
      <c r="M1238" s="3" t="s">
        <v>1840</v>
      </c>
      <c r="N1238" s="4">
        <v>49500</v>
      </c>
      <c r="O1238" s="4">
        <v>400876.87200000003</v>
      </c>
    </row>
    <row r="1239" spans="1:15" x14ac:dyDescent="0.3">
      <c r="A1239" s="5" t="str">
        <f>List!$I$7</f>
        <v>2019-20</v>
      </c>
      <c r="B1239" s="5" t="s">
        <v>45</v>
      </c>
      <c r="C1239" s="5">
        <v>2</v>
      </c>
      <c r="D1239" s="5" t="s">
        <v>1818</v>
      </c>
      <c r="E1239" s="5" t="s">
        <v>421</v>
      </c>
      <c r="F1239" s="5">
        <v>63</v>
      </c>
      <c r="G1239" s="5" t="s">
        <v>936</v>
      </c>
      <c r="H1239" s="5" t="s">
        <v>19</v>
      </c>
      <c r="I1239" s="5" t="s">
        <v>20</v>
      </c>
      <c r="J1239" s="5" t="s">
        <v>1806</v>
      </c>
      <c r="K1239" s="5" t="s">
        <v>21</v>
      </c>
      <c r="L1239" s="5" t="s">
        <v>22</v>
      </c>
      <c r="M1239" s="5" t="s">
        <v>1841</v>
      </c>
      <c r="N1239" s="6">
        <v>27000</v>
      </c>
      <c r="O1239" s="6">
        <v>1522795.4478</v>
      </c>
    </row>
    <row r="1240" spans="1:15" x14ac:dyDescent="0.3">
      <c r="A1240" s="3" t="str">
        <f>List!$I$7</f>
        <v>2019-20</v>
      </c>
      <c r="B1240" s="3" t="s">
        <v>101</v>
      </c>
      <c r="C1240" s="3">
        <v>9</v>
      </c>
      <c r="D1240" s="3" t="s">
        <v>1816</v>
      </c>
      <c r="E1240" s="3" t="s">
        <v>157</v>
      </c>
      <c r="F1240" s="3">
        <v>23</v>
      </c>
      <c r="G1240" s="3" t="s">
        <v>636</v>
      </c>
      <c r="H1240" s="3" t="s">
        <v>312</v>
      </c>
      <c r="I1240" s="3" t="s">
        <v>26</v>
      </c>
      <c r="J1240" s="3" t="s">
        <v>86</v>
      </c>
      <c r="K1240" s="3" t="s">
        <v>48</v>
      </c>
      <c r="L1240" s="3" t="s">
        <v>49</v>
      </c>
      <c r="M1240" s="3" t="s">
        <v>1840</v>
      </c>
      <c r="N1240" s="4">
        <v>63000</v>
      </c>
      <c r="O1240" s="4">
        <v>1615014.6011999999</v>
      </c>
    </row>
    <row r="1241" spans="1:15" x14ac:dyDescent="0.3">
      <c r="A1241" s="5" t="str">
        <f>List!$I$7</f>
        <v>2019-20</v>
      </c>
      <c r="B1241" s="5" t="s">
        <v>60</v>
      </c>
      <c r="C1241" s="5">
        <v>6</v>
      </c>
      <c r="D1241" s="5" t="s">
        <v>1819</v>
      </c>
      <c r="E1241" s="5" t="s">
        <v>163</v>
      </c>
      <c r="F1241" s="5">
        <v>15</v>
      </c>
      <c r="G1241" s="5" t="s">
        <v>1795</v>
      </c>
      <c r="H1241" s="5" t="s">
        <v>288</v>
      </c>
      <c r="I1241" s="5" t="s">
        <v>26</v>
      </c>
      <c r="J1241" s="5" t="s">
        <v>44</v>
      </c>
      <c r="K1241" s="5" t="s">
        <v>34</v>
      </c>
      <c r="L1241" s="5" t="s">
        <v>35</v>
      </c>
      <c r="M1241" s="5" t="s">
        <v>1840</v>
      </c>
      <c r="N1241" s="6">
        <v>136500</v>
      </c>
      <c r="O1241" s="6">
        <v>1075150.2671999999</v>
      </c>
    </row>
    <row r="1242" spans="1:15" x14ac:dyDescent="0.3">
      <c r="A1242" s="3" t="str">
        <f>List!$I$7</f>
        <v>2019-20</v>
      </c>
      <c r="B1242" s="3" t="s">
        <v>116</v>
      </c>
      <c r="C1242" s="3">
        <v>1</v>
      </c>
      <c r="D1242" s="3" t="s">
        <v>1818</v>
      </c>
      <c r="E1242" s="3" t="s">
        <v>84</v>
      </c>
      <c r="F1242" s="3">
        <v>22</v>
      </c>
      <c r="G1242" s="3" t="s">
        <v>637</v>
      </c>
      <c r="H1242" s="3" t="s">
        <v>452</v>
      </c>
      <c r="I1242" s="3" t="s">
        <v>54</v>
      </c>
      <c r="J1242" s="3" t="s">
        <v>86</v>
      </c>
      <c r="K1242" s="3" t="s">
        <v>48</v>
      </c>
      <c r="L1242" s="3" t="s">
        <v>55</v>
      </c>
      <c r="M1242" s="3" t="s">
        <v>1840</v>
      </c>
      <c r="N1242" s="4">
        <v>72000</v>
      </c>
      <c r="O1242" s="4">
        <v>6067471.8719999995</v>
      </c>
    </row>
    <row r="1243" spans="1:15" x14ac:dyDescent="0.3">
      <c r="A1243" s="5" t="str">
        <f>List!$I$7</f>
        <v>2019-20</v>
      </c>
      <c r="B1243" s="5" t="s">
        <v>45</v>
      </c>
      <c r="C1243" s="5">
        <v>2</v>
      </c>
      <c r="D1243" s="5" t="s">
        <v>1818</v>
      </c>
      <c r="E1243" s="5" t="s">
        <v>421</v>
      </c>
      <c r="F1243" s="5">
        <v>42</v>
      </c>
      <c r="G1243" s="5" t="s">
        <v>642</v>
      </c>
      <c r="H1243" s="5" t="s">
        <v>648</v>
      </c>
      <c r="I1243" s="5" t="s">
        <v>26</v>
      </c>
      <c r="J1243" s="5" t="s">
        <v>86</v>
      </c>
      <c r="K1243" s="5" t="s">
        <v>21</v>
      </c>
      <c r="L1243" s="5" t="s">
        <v>22</v>
      </c>
      <c r="M1243" s="5" t="s">
        <v>1840</v>
      </c>
      <c r="N1243" s="6">
        <v>133500</v>
      </c>
      <c r="O1243" s="6">
        <v>1485868.439</v>
      </c>
    </row>
    <row r="1244" spans="1:15" x14ac:dyDescent="0.3">
      <c r="A1244" s="3" t="str">
        <f>List!$I$7</f>
        <v>2019-20</v>
      </c>
      <c r="B1244" s="3" t="s">
        <v>83</v>
      </c>
      <c r="C1244" s="3">
        <v>3</v>
      </c>
      <c r="D1244" s="3" t="s">
        <v>1818</v>
      </c>
      <c r="E1244" s="3" t="s">
        <v>180</v>
      </c>
      <c r="F1244" s="3">
        <v>57</v>
      </c>
      <c r="G1244" s="3" t="s">
        <v>644</v>
      </c>
      <c r="H1244" s="3" t="s">
        <v>856</v>
      </c>
      <c r="I1244" s="3" t="s">
        <v>20</v>
      </c>
      <c r="J1244" s="3" t="s">
        <v>72</v>
      </c>
      <c r="K1244" s="3" t="s">
        <v>27</v>
      </c>
      <c r="L1244" s="3" t="s">
        <v>35</v>
      </c>
      <c r="M1244" s="3" t="s">
        <v>1841</v>
      </c>
      <c r="N1244" s="4">
        <v>99000</v>
      </c>
      <c r="O1244" s="4">
        <v>12521600.775</v>
      </c>
    </row>
    <row r="1245" spans="1:15" x14ac:dyDescent="0.3">
      <c r="A1245" s="5" t="str">
        <f>List!$I$7</f>
        <v>2019-20</v>
      </c>
      <c r="B1245" s="5" t="s">
        <v>50</v>
      </c>
      <c r="C1245" s="5">
        <v>11</v>
      </c>
      <c r="D1245" s="5" t="s">
        <v>1817</v>
      </c>
      <c r="E1245" s="5" t="s">
        <v>540</v>
      </c>
      <c r="F1245" s="5">
        <v>64</v>
      </c>
      <c r="G1245" s="5" t="s">
        <v>645</v>
      </c>
      <c r="H1245" s="5" t="s">
        <v>371</v>
      </c>
      <c r="I1245" s="5" t="s">
        <v>32</v>
      </c>
      <c r="J1245" s="5" t="s">
        <v>1805</v>
      </c>
      <c r="K1245" s="5" t="s">
        <v>48</v>
      </c>
      <c r="L1245" s="5" t="s">
        <v>49</v>
      </c>
      <c r="M1245" s="5" t="s">
        <v>1839</v>
      </c>
      <c r="N1245" s="6">
        <v>133500</v>
      </c>
      <c r="O1245" s="6">
        <v>1060322.7888000002</v>
      </c>
    </row>
    <row r="1246" spans="1:15" x14ac:dyDescent="0.3">
      <c r="A1246" s="3" t="str">
        <f>List!$I$7</f>
        <v>2019-20</v>
      </c>
      <c r="B1246" s="3" t="s">
        <v>76</v>
      </c>
      <c r="C1246" s="3">
        <v>4</v>
      </c>
      <c r="D1246" s="3" t="s">
        <v>1819</v>
      </c>
      <c r="E1246" s="3" t="s">
        <v>56</v>
      </c>
      <c r="F1246" s="3">
        <v>34</v>
      </c>
      <c r="G1246" s="3" t="s">
        <v>375</v>
      </c>
      <c r="H1246" s="3" t="s">
        <v>1016</v>
      </c>
      <c r="I1246" s="3" t="s">
        <v>26</v>
      </c>
      <c r="J1246" s="3" t="s">
        <v>1806</v>
      </c>
      <c r="K1246" s="3" t="s">
        <v>27</v>
      </c>
      <c r="L1246" s="3" t="s">
        <v>35</v>
      </c>
      <c r="M1246" s="3" t="s">
        <v>1841</v>
      </c>
      <c r="N1246" s="4">
        <v>67500</v>
      </c>
      <c r="O1246" s="4">
        <v>248082.12000000005</v>
      </c>
    </row>
    <row r="1247" spans="1:15" x14ac:dyDescent="0.3">
      <c r="A1247" s="5" t="str">
        <f>List!$I$7</f>
        <v>2019-20</v>
      </c>
      <c r="B1247" s="5" t="s">
        <v>125</v>
      </c>
      <c r="C1247" s="5">
        <v>7</v>
      </c>
      <c r="D1247" s="5" t="s">
        <v>1816</v>
      </c>
      <c r="E1247" s="5" t="s">
        <v>17</v>
      </c>
      <c r="F1247" s="5">
        <v>15</v>
      </c>
      <c r="G1247" s="5" t="s">
        <v>647</v>
      </c>
      <c r="H1247" s="5" t="s">
        <v>905</v>
      </c>
      <c r="I1247" s="5" t="s">
        <v>80</v>
      </c>
      <c r="J1247" s="5" t="s">
        <v>86</v>
      </c>
      <c r="K1247" s="5" t="s">
        <v>34</v>
      </c>
      <c r="L1247" s="5" t="s">
        <v>35</v>
      </c>
      <c r="M1247" s="5" t="s">
        <v>1840</v>
      </c>
      <c r="N1247" s="6">
        <v>123000</v>
      </c>
      <c r="O1247" s="6">
        <v>608895.4608</v>
      </c>
    </row>
    <row r="1248" spans="1:15" x14ac:dyDescent="0.3">
      <c r="A1248" s="3" t="str">
        <f>List!$I$7</f>
        <v>2019-20</v>
      </c>
      <c r="B1248" s="3" t="s">
        <v>60</v>
      </c>
      <c r="C1248" s="3">
        <v>6</v>
      </c>
      <c r="D1248" s="3" t="s">
        <v>1819</v>
      </c>
      <c r="E1248" s="3" t="s">
        <v>540</v>
      </c>
      <c r="F1248" s="3">
        <v>56</v>
      </c>
      <c r="G1248" s="3" t="s">
        <v>621</v>
      </c>
      <c r="H1248" s="3" t="s">
        <v>427</v>
      </c>
      <c r="I1248" s="3" t="s">
        <v>59</v>
      </c>
      <c r="J1248" s="3" t="s">
        <v>72</v>
      </c>
      <c r="K1248" s="3" t="s">
        <v>34</v>
      </c>
      <c r="L1248" s="3" t="s">
        <v>35</v>
      </c>
      <c r="M1248" s="3" t="s">
        <v>1839</v>
      </c>
      <c r="N1248" s="4">
        <v>69000</v>
      </c>
      <c r="O1248" s="4">
        <v>435492.09791999997</v>
      </c>
    </row>
    <row r="1249" spans="1:15" x14ac:dyDescent="0.3">
      <c r="A1249" s="5" t="str">
        <f>List!$I$7</f>
        <v>2019-20</v>
      </c>
      <c r="B1249" s="5" t="s">
        <v>125</v>
      </c>
      <c r="C1249" s="5">
        <v>7</v>
      </c>
      <c r="D1249" s="5" t="s">
        <v>1816</v>
      </c>
      <c r="E1249" s="5" t="s">
        <v>119</v>
      </c>
      <c r="F1249" s="5">
        <v>13</v>
      </c>
      <c r="G1249" s="5" t="s">
        <v>447</v>
      </c>
      <c r="H1249" s="5" t="s">
        <v>1016</v>
      </c>
      <c r="I1249" s="5" t="s">
        <v>26</v>
      </c>
      <c r="J1249" s="5" t="s">
        <v>1806</v>
      </c>
      <c r="K1249" s="5" t="s">
        <v>27</v>
      </c>
      <c r="L1249" s="5" t="s">
        <v>35</v>
      </c>
      <c r="M1249" s="5" t="s">
        <v>1839</v>
      </c>
      <c r="N1249" s="6">
        <v>108000</v>
      </c>
      <c r="O1249" s="6">
        <v>2015953.4736000001</v>
      </c>
    </row>
    <row r="1250" spans="1:15" x14ac:dyDescent="0.3">
      <c r="A1250" s="3" t="str">
        <f>List!$I$7</f>
        <v>2019-20</v>
      </c>
      <c r="B1250" s="3" t="s">
        <v>125</v>
      </c>
      <c r="C1250" s="3">
        <v>7</v>
      </c>
      <c r="D1250" s="3" t="s">
        <v>1816</v>
      </c>
      <c r="E1250" s="3" t="s">
        <v>147</v>
      </c>
      <c r="F1250" s="3">
        <v>20</v>
      </c>
      <c r="G1250" s="3" t="s">
        <v>1497</v>
      </c>
      <c r="H1250" s="3" t="s">
        <v>759</v>
      </c>
      <c r="I1250" s="3" t="s">
        <v>40</v>
      </c>
      <c r="J1250" s="3" t="s">
        <v>86</v>
      </c>
      <c r="K1250" s="3" t="s">
        <v>27</v>
      </c>
      <c r="L1250" s="3" t="s">
        <v>28</v>
      </c>
      <c r="M1250" s="3" t="s">
        <v>1840</v>
      </c>
      <c r="N1250" s="4">
        <v>48000</v>
      </c>
      <c r="O1250" s="4">
        <v>745148.8281599998</v>
      </c>
    </row>
    <row r="1251" spans="1:15" x14ac:dyDescent="0.3">
      <c r="A1251" s="5" t="str">
        <f>List!$I$7</f>
        <v>2019-20</v>
      </c>
      <c r="B1251" s="5" t="s">
        <v>16</v>
      </c>
      <c r="C1251" s="5">
        <v>10</v>
      </c>
      <c r="D1251" s="5" t="s">
        <v>1817</v>
      </c>
      <c r="E1251" s="5" t="s">
        <v>67</v>
      </c>
      <c r="F1251" s="5">
        <v>19</v>
      </c>
      <c r="G1251" s="5" t="s">
        <v>760</v>
      </c>
      <c r="H1251" s="5" t="s">
        <v>91</v>
      </c>
      <c r="I1251" s="5" t="s">
        <v>59</v>
      </c>
      <c r="J1251" s="5" t="s">
        <v>86</v>
      </c>
      <c r="K1251" s="5" t="s">
        <v>48</v>
      </c>
      <c r="L1251" s="5" t="s">
        <v>49</v>
      </c>
      <c r="M1251" s="5" t="s">
        <v>1841</v>
      </c>
      <c r="N1251" s="6">
        <v>123000</v>
      </c>
      <c r="O1251" s="6">
        <v>1324489.575</v>
      </c>
    </row>
    <row r="1252" spans="1:15" x14ac:dyDescent="0.3">
      <c r="A1252" s="3" t="str">
        <f>List!$I$7</f>
        <v>2019-20</v>
      </c>
      <c r="B1252" s="3" t="s">
        <v>125</v>
      </c>
      <c r="C1252" s="3">
        <v>7</v>
      </c>
      <c r="D1252" s="3" t="s">
        <v>1816</v>
      </c>
      <c r="E1252" s="3" t="s">
        <v>439</v>
      </c>
      <c r="F1252" s="3">
        <v>76</v>
      </c>
      <c r="G1252" s="3" t="s">
        <v>649</v>
      </c>
      <c r="H1252" s="3" t="s">
        <v>545</v>
      </c>
      <c r="I1252" s="3" t="s">
        <v>20</v>
      </c>
      <c r="J1252" s="3" t="s">
        <v>72</v>
      </c>
      <c r="K1252" s="3" t="s">
        <v>48</v>
      </c>
      <c r="L1252" s="3" t="s">
        <v>49</v>
      </c>
      <c r="M1252" s="3" t="s">
        <v>1839</v>
      </c>
      <c r="N1252" s="4">
        <v>70500</v>
      </c>
      <c r="O1252" s="4">
        <v>9060233.193</v>
      </c>
    </row>
    <row r="1253" spans="1:15" x14ac:dyDescent="0.3">
      <c r="A1253" s="5" t="str">
        <f>List!$I$7</f>
        <v>2019-20</v>
      </c>
      <c r="B1253" s="5" t="s">
        <v>83</v>
      </c>
      <c r="C1253" s="5">
        <v>3</v>
      </c>
      <c r="D1253" s="5" t="s">
        <v>1818</v>
      </c>
      <c r="E1253" s="5" t="s">
        <v>240</v>
      </c>
      <c r="F1253" s="5">
        <v>23</v>
      </c>
      <c r="G1253" s="5" t="s">
        <v>738</v>
      </c>
      <c r="H1253" s="5" t="s">
        <v>493</v>
      </c>
      <c r="I1253" s="5" t="s">
        <v>63</v>
      </c>
      <c r="J1253" s="5" t="s">
        <v>44</v>
      </c>
      <c r="K1253" s="5" t="s">
        <v>48</v>
      </c>
      <c r="L1253" s="5" t="s">
        <v>49</v>
      </c>
      <c r="M1253" s="5" t="s">
        <v>1840</v>
      </c>
      <c r="N1253" s="6">
        <v>34500</v>
      </c>
      <c r="O1253" s="6">
        <v>666038.89439999999</v>
      </c>
    </row>
    <row r="1254" spans="1:15" x14ac:dyDescent="0.3">
      <c r="A1254" s="3" t="str">
        <f>List!$I$7</f>
        <v>2019-20</v>
      </c>
      <c r="B1254" s="3" t="s">
        <v>83</v>
      </c>
      <c r="C1254" s="3">
        <v>3</v>
      </c>
      <c r="D1254" s="3" t="s">
        <v>1818</v>
      </c>
      <c r="E1254" s="3" t="s">
        <v>96</v>
      </c>
      <c r="F1254" s="3">
        <v>63</v>
      </c>
      <c r="G1254" s="3" t="s">
        <v>1338</v>
      </c>
      <c r="H1254" s="3" t="s">
        <v>283</v>
      </c>
      <c r="I1254" s="3" t="s">
        <v>59</v>
      </c>
      <c r="J1254" s="3" t="s">
        <v>86</v>
      </c>
      <c r="K1254" s="3" t="s">
        <v>21</v>
      </c>
      <c r="L1254" s="3" t="s">
        <v>22</v>
      </c>
      <c r="M1254" s="3" t="s">
        <v>1839</v>
      </c>
      <c r="N1254" s="4">
        <v>67500</v>
      </c>
      <c r="O1254" s="4">
        <v>4664910.0959999999</v>
      </c>
    </row>
    <row r="1255" spans="1:15" x14ac:dyDescent="0.3">
      <c r="A1255" s="5" t="str">
        <f>List!$I$7</f>
        <v>2019-20</v>
      </c>
      <c r="B1255" s="5" t="s">
        <v>60</v>
      </c>
      <c r="C1255" s="5">
        <v>6</v>
      </c>
      <c r="D1255" s="5" t="s">
        <v>1819</v>
      </c>
      <c r="E1255" s="5" t="s">
        <v>170</v>
      </c>
      <c r="F1255" s="5">
        <v>46</v>
      </c>
      <c r="G1255" s="5" t="s">
        <v>558</v>
      </c>
      <c r="H1255" s="5" t="s">
        <v>237</v>
      </c>
      <c r="I1255" s="5" t="s">
        <v>54</v>
      </c>
      <c r="J1255" s="5" t="s">
        <v>1805</v>
      </c>
      <c r="K1255" s="5" t="s">
        <v>34</v>
      </c>
      <c r="L1255" s="5" t="s">
        <v>35</v>
      </c>
      <c r="M1255" s="5" t="s">
        <v>1841</v>
      </c>
      <c r="N1255" s="6">
        <v>61500</v>
      </c>
      <c r="O1255" s="6">
        <v>2220220.233</v>
      </c>
    </row>
    <row r="1256" spans="1:15" x14ac:dyDescent="0.3">
      <c r="A1256" s="3" t="str">
        <f>List!$I$7</f>
        <v>2019-20</v>
      </c>
      <c r="B1256" s="3" t="s">
        <v>83</v>
      </c>
      <c r="C1256" s="3">
        <v>3</v>
      </c>
      <c r="D1256" s="3" t="s">
        <v>1818</v>
      </c>
      <c r="E1256" s="3" t="s">
        <v>104</v>
      </c>
      <c r="F1256" s="3">
        <v>79</v>
      </c>
      <c r="G1256" s="3" t="s">
        <v>428</v>
      </c>
      <c r="H1256" s="3" t="s">
        <v>1043</v>
      </c>
      <c r="I1256" s="3" t="s">
        <v>59</v>
      </c>
      <c r="J1256" s="3" t="s">
        <v>1806</v>
      </c>
      <c r="K1256" s="3" t="s">
        <v>27</v>
      </c>
      <c r="L1256" s="3" t="s">
        <v>28</v>
      </c>
      <c r="M1256" s="3" t="s">
        <v>1840</v>
      </c>
      <c r="N1256" s="4">
        <v>120000</v>
      </c>
      <c r="O1256" s="4">
        <v>21785351.631999996</v>
      </c>
    </row>
    <row r="1257" spans="1:15" x14ac:dyDescent="0.3">
      <c r="A1257" s="5" t="str">
        <f>List!$I$7</f>
        <v>2019-20</v>
      </c>
      <c r="B1257" s="5" t="s">
        <v>125</v>
      </c>
      <c r="C1257" s="5">
        <v>7</v>
      </c>
      <c r="D1257" s="5" t="s">
        <v>1816</v>
      </c>
      <c r="E1257" s="5" t="s">
        <v>305</v>
      </c>
      <c r="F1257" s="5">
        <v>62</v>
      </c>
      <c r="G1257" s="5" t="s">
        <v>534</v>
      </c>
      <c r="H1257" s="5" t="s">
        <v>1196</v>
      </c>
      <c r="I1257" s="5" t="s">
        <v>26</v>
      </c>
      <c r="J1257" s="5" t="s">
        <v>33</v>
      </c>
      <c r="K1257" s="5" t="s">
        <v>34</v>
      </c>
      <c r="L1257" s="5" t="s">
        <v>35</v>
      </c>
      <c r="M1257" s="5" t="s">
        <v>1840</v>
      </c>
      <c r="N1257" s="6">
        <v>97500</v>
      </c>
      <c r="O1257" s="6">
        <v>716454.88199999998</v>
      </c>
    </row>
    <row r="1258" spans="1:15" x14ac:dyDescent="0.3">
      <c r="A1258" s="3" t="str">
        <f>List!$I$7</f>
        <v>2019-20</v>
      </c>
      <c r="B1258" s="3" t="s">
        <v>83</v>
      </c>
      <c r="C1258" s="3">
        <v>3</v>
      </c>
      <c r="D1258" s="3" t="s">
        <v>1818</v>
      </c>
      <c r="E1258" s="3" t="s">
        <v>128</v>
      </c>
      <c r="F1258" s="3">
        <v>64</v>
      </c>
      <c r="G1258" s="3" t="s">
        <v>1419</v>
      </c>
      <c r="H1258" s="3" t="s">
        <v>579</v>
      </c>
      <c r="I1258" s="3" t="s">
        <v>32</v>
      </c>
      <c r="J1258" s="3" t="s">
        <v>1806</v>
      </c>
      <c r="K1258" s="3" t="s">
        <v>48</v>
      </c>
      <c r="L1258" s="3" t="s">
        <v>49</v>
      </c>
      <c r="M1258" s="3" t="s">
        <v>1840</v>
      </c>
      <c r="N1258" s="4">
        <v>94500</v>
      </c>
      <c r="O1258" s="4">
        <v>443359.22399999993</v>
      </c>
    </row>
    <row r="1259" spans="1:15" x14ac:dyDescent="0.3">
      <c r="A1259" s="5" t="str">
        <f>List!$I$7</f>
        <v>2019-20</v>
      </c>
      <c r="B1259" s="5" t="s">
        <v>141</v>
      </c>
      <c r="C1259" s="5">
        <v>5</v>
      </c>
      <c r="D1259" s="5" t="s">
        <v>1819</v>
      </c>
      <c r="E1259" s="5" t="s">
        <v>219</v>
      </c>
      <c r="F1259" s="5">
        <v>11</v>
      </c>
      <c r="G1259" s="5" t="s">
        <v>1030</v>
      </c>
      <c r="H1259" s="5" t="s">
        <v>506</v>
      </c>
      <c r="I1259" s="5" t="s">
        <v>40</v>
      </c>
      <c r="J1259" s="5" t="s">
        <v>44</v>
      </c>
      <c r="K1259" s="5" t="s">
        <v>21</v>
      </c>
      <c r="L1259" s="5" t="s">
        <v>22</v>
      </c>
      <c r="M1259" s="5" t="s">
        <v>1839</v>
      </c>
      <c r="N1259" s="6">
        <v>96000</v>
      </c>
      <c r="O1259" s="6">
        <v>856612.55680000014</v>
      </c>
    </row>
    <row r="1260" spans="1:15" x14ac:dyDescent="0.3">
      <c r="A1260" s="3" t="str">
        <f>List!$I$7</f>
        <v>2019-20</v>
      </c>
      <c r="B1260" s="3" t="s">
        <v>101</v>
      </c>
      <c r="C1260" s="3">
        <v>9</v>
      </c>
      <c r="D1260" s="3" t="s">
        <v>1816</v>
      </c>
      <c r="E1260" s="3" t="s">
        <v>37</v>
      </c>
      <c r="F1260" s="3">
        <v>53</v>
      </c>
      <c r="G1260" s="3" t="s">
        <v>1686</v>
      </c>
      <c r="H1260" s="3" t="s">
        <v>1185</v>
      </c>
      <c r="I1260" s="3" t="s">
        <v>59</v>
      </c>
      <c r="J1260" s="3" t="s">
        <v>86</v>
      </c>
      <c r="K1260" s="3" t="s">
        <v>21</v>
      </c>
      <c r="L1260" s="3" t="s">
        <v>22</v>
      </c>
      <c r="M1260" s="3" t="s">
        <v>1839</v>
      </c>
      <c r="N1260" s="4">
        <v>91500</v>
      </c>
      <c r="O1260" s="4">
        <v>629248.63540000003</v>
      </c>
    </row>
    <row r="1261" spans="1:15" x14ac:dyDescent="0.3">
      <c r="A1261" s="5" t="str">
        <f>List!$I$7</f>
        <v>2019-20</v>
      </c>
      <c r="B1261" s="5" t="s">
        <v>50</v>
      </c>
      <c r="C1261" s="5">
        <v>11</v>
      </c>
      <c r="D1261" s="5" t="s">
        <v>1817</v>
      </c>
      <c r="E1261" s="5" t="s">
        <v>195</v>
      </c>
      <c r="F1261" s="5">
        <v>45</v>
      </c>
      <c r="G1261" s="5" t="s">
        <v>657</v>
      </c>
      <c r="H1261" s="5" t="s">
        <v>1081</v>
      </c>
      <c r="I1261" s="5" t="s">
        <v>63</v>
      </c>
      <c r="J1261" s="5" t="s">
        <v>86</v>
      </c>
      <c r="K1261" s="5" t="s">
        <v>34</v>
      </c>
      <c r="L1261" s="5" t="s">
        <v>35</v>
      </c>
      <c r="M1261" s="5" t="s">
        <v>1839</v>
      </c>
      <c r="N1261" s="6">
        <v>75000</v>
      </c>
      <c r="O1261" s="6">
        <v>1275197.3759999999</v>
      </c>
    </row>
    <row r="1262" spans="1:15" x14ac:dyDescent="0.3">
      <c r="A1262" s="3" t="str">
        <f>List!$I$7</f>
        <v>2019-20</v>
      </c>
      <c r="B1262" s="3" t="s">
        <v>92</v>
      </c>
      <c r="C1262" s="3">
        <v>12</v>
      </c>
      <c r="D1262" s="3" t="s">
        <v>1817</v>
      </c>
      <c r="E1262" s="3" t="s">
        <v>157</v>
      </c>
      <c r="F1262" s="3">
        <v>32</v>
      </c>
      <c r="G1262" s="3" t="s">
        <v>573</v>
      </c>
      <c r="H1262" s="3" t="s">
        <v>674</v>
      </c>
      <c r="I1262" s="3" t="s">
        <v>32</v>
      </c>
      <c r="J1262" s="3" t="s">
        <v>72</v>
      </c>
      <c r="K1262" s="3" t="s">
        <v>34</v>
      </c>
      <c r="L1262" s="3" t="s">
        <v>35</v>
      </c>
      <c r="M1262" s="3" t="s">
        <v>1839</v>
      </c>
      <c r="N1262" s="4">
        <v>124500</v>
      </c>
      <c r="O1262" s="4">
        <v>18802021.403879996</v>
      </c>
    </row>
    <row r="1263" spans="1:15" x14ac:dyDescent="0.3">
      <c r="A1263" s="5" t="str">
        <f>List!$I$7</f>
        <v>2019-20</v>
      </c>
      <c r="B1263" s="5" t="s">
        <v>116</v>
      </c>
      <c r="C1263" s="5">
        <v>1</v>
      </c>
      <c r="D1263" s="5" t="s">
        <v>1818</v>
      </c>
      <c r="E1263" s="5" t="s">
        <v>214</v>
      </c>
      <c r="F1263" s="5">
        <v>73</v>
      </c>
      <c r="G1263" s="5" t="s">
        <v>658</v>
      </c>
      <c r="H1263" s="5" t="s">
        <v>1048</v>
      </c>
      <c r="I1263" s="5" t="s">
        <v>80</v>
      </c>
      <c r="J1263" s="5" t="s">
        <v>72</v>
      </c>
      <c r="K1263" s="5" t="s">
        <v>48</v>
      </c>
      <c r="L1263" s="5" t="s">
        <v>49</v>
      </c>
      <c r="M1263" s="5" t="s">
        <v>1841</v>
      </c>
      <c r="N1263" s="6">
        <v>96000</v>
      </c>
      <c r="O1263" s="6">
        <v>13517079.2064</v>
      </c>
    </row>
    <row r="1264" spans="1:15" x14ac:dyDescent="0.3">
      <c r="A1264" s="3" t="str">
        <f>List!$I$7</f>
        <v>2019-20</v>
      </c>
      <c r="B1264" s="3" t="s">
        <v>101</v>
      </c>
      <c r="C1264" s="3">
        <v>9</v>
      </c>
      <c r="D1264" s="3" t="s">
        <v>1816</v>
      </c>
      <c r="E1264" s="3" t="s">
        <v>154</v>
      </c>
      <c r="F1264" s="3">
        <v>73</v>
      </c>
      <c r="G1264" s="3" t="s">
        <v>300</v>
      </c>
      <c r="H1264" s="3" t="s">
        <v>1113</v>
      </c>
      <c r="I1264" s="3" t="s">
        <v>32</v>
      </c>
      <c r="J1264" s="3" t="s">
        <v>33</v>
      </c>
      <c r="K1264" s="3" t="s">
        <v>48</v>
      </c>
      <c r="L1264" s="3" t="s">
        <v>49</v>
      </c>
      <c r="M1264" s="3" t="s">
        <v>1840</v>
      </c>
      <c r="N1264" s="4">
        <v>87000</v>
      </c>
      <c r="O1264" s="4">
        <v>2696145.6368000004</v>
      </c>
    </row>
    <row r="1265" spans="1:15" x14ac:dyDescent="0.3">
      <c r="A1265" s="5" t="str">
        <f>List!$I$7</f>
        <v>2019-20</v>
      </c>
      <c r="B1265" s="5" t="s">
        <v>36</v>
      </c>
      <c r="C1265" s="5">
        <v>8</v>
      </c>
      <c r="D1265" s="5" t="s">
        <v>1816</v>
      </c>
      <c r="E1265" s="5" t="s">
        <v>543</v>
      </c>
      <c r="F1265" s="5">
        <v>5</v>
      </c>
      <c r="G1265" s="5" t="s">
        <v>1796</v>
      </c>
      <c r="H1265" s="5" t="s">
        <v>620</v>
      </c>
      <c r="I1265" s="5" t="s">
        <v>40</v>
      </c>
      <c r="J1265" s="5" t="s">
        <v>44</v>
      </c>
      <c r="K1265" s="5" t="s">
        <v>34</v>
      </c>
      <c r="L1265" s="5" t="s">
        <v>35</v>
      </c>
      <c r="M1265" s="5" t="s">
        <v>1841</v>
      </c>
      <c r="N1265" s="6">
        <v>58500</v>
      </c>
      <c r="O1265" s="6">
        <v>886940.68319999974</v>
      </c>
    </row>
    <row r="1266" spans="1:15" x14ac:dyDescent="0.3">
      <c r="A1266" s="3" t="str">
        <f>List!$I$7</f>
        <v>2019-20</v>
      </c>
      <c r="B1266" s="3" t="s">
        <v>125</v>
      </c>
      <c r="C1266" s="3">
        <v>7</v>
      </c>
      <c r="D1266" s="3" t="s">
        <v>1816</v>
      </c>
      <c r="E1266" s="3" t="s">
        <v>202</v>
      </c>
      <c r="F1266" s="3">
        <v>1</v>
      </c>
      <c r="G1266" s="3" t="s">
        <v>469</v>
      </c>
      <c r="H1266" s="3" t="s">
        <v>1144</v>
      </c>
      <c r="I1266" s="3" t="s">
        <v>54</v>
      </c>
      <c r="J1266" s="3" t="s">
        <v>1805</v>
      </c>
      <c r="K1266" s="3" t="s">
        <v>27</v>
      </c>
      <c r="L1266" s="3" t="s">
        <v>35</v>
      </c>
      <c r="M1266" s="3" t="s">
        <v>1839</v>
      </c>
      <c r="N1266" s="4">
        <v>103500</v>
      </c>
      <c r="O1266" s="4">
        <v>63868396.363200001</v>
      </c>
    </row>
    <row r="1267" spans="1:15" x14ac:dyDescent="0.3">
      <c r="A1267" s="5" t="str">
        <f>List!$I$7</f>
        <v>2019-20</v>
      </c>
      <c r="B1267" s="5" t="s">
        <v>92</v>
      </c>
      <c r="C1267" s="5">
        <v>12</v>
      </c>
      <c r="D1267" s="5" t="s">
        <v>1817</v>
      </c>
      <c r="E1267" s="5" t="s">
        <v>240</v>
      </c>
      <c r="F1267" s="5">
        <v>16</v>
      </c>
      <c r="G1267" s="5" t="s">
        <v>1107</v>
      </c>
      <c r="H1267" s="5" t="s">
        <v>1063</v>
      </c>
      <c r="I1267" s="5" t="s">
        <v>80</v>
      </c>
      <c r="J1267" s="5" t="s">
        <v>72</v>
      </c>
      <c r="K1267" s="5" t="s">
        <v>21</v>
      </c>
      <c r="L1267" s="5" t="s">
        <v>22</v>
      </c>
      <c r="M1267" s="5" t="s">
        <v>1841</v>
      </c>
      <c r="N1267" s="6">
        <v>54000</v>
      </c>
      <c r="O1267" s="6">
        <v>5486697.216</v>
      </c>
    </row>
    <row r="1268" spans="1:15" x14ac:dyDescent="0.3">
      <c r="A1268" s="3" t="str">
        <f>List!$I$7</f>
        <v>2019-20</v>
      </c>
      <c r="B1268" s="3" t="s">
        <v>101</v>
      </c>
      <c r="C1268" s="3">
        <v>9</v>
      </c>
      <c r="D1268" s="3" t="s">
        <v>1816</v>
      </c>
      <c r="E1268" s="3" t="s">
        <v>264</v>
      </c>
      <c r="F1268" s="3">
        <v>37</v>
      </c>
      <c r="G1268" s="3" t="s">
        <v>1761</v>
      </c>
      <c r="H1268" s="3" t="s">
        <v>824</v>
      </c>
      <c r="I1268" s="3" t="s">
        <v>20</v>
      </c>
      <c r="J1268" s="3" t="s">
        <v>1805</v>
      </c>
      <c r="K1268" s="3" t="s">
        <v>21</v>
      </c>
      <c r="L1268" s="3" t="s">
        <v>22</v>
      </c>
      <c r="M1268" s="3" t="s">
        <v>1840</v>
      </c>
      <c r="N1268" s="4">
        <v>67500</v>
      </c>
      <c r="O1268" s="4">
        <v>18961614.540000003</v>
      </c>
    </row>
    <row r="1269" spans="1:15" x14ac:dyDescent="0.3">
      <c r="A1269" s="5" t="str">
        <f>List!$I$7</f>
        <v>2019-20</v>
      </c>
      <c r="B1269" s="5" t="s">
        <v>141</v>
      </c>
      <c r="C1269" s="5">
        <v>5</v>
      </c>
      <c r="D1269" s="5" t="s">
        <v>1819</v>
      </c>
      <c r="E1269" s="5" t="s">
        <v>126</v>
      </c>
      <c r="F1269" s="5">
        <v>26</v>
      </c>
      <c r="G1269" s="5" t="s">
        <v>1668</v>
      </c>
      <c r="H1269" s="5" t="s">
        <v>1315</v>
      </c>
      <c r="I1269" s="5" t="s">
        <v>26</v>
      </c>
      <c r="J1269" s="5" t="s">
        <v>44</v>
      </c>
      <c r="K1269" s="5" t="s">
        <v>27</v>
      </c>
      <c r="L1269" s="5" t="s">
        <v>28</v>
      </c>
      <c r="M1269" s="5" t="s">
        <v>1840</v>
      </c>
      <c r="N1269" s="6">
        <v>66000</v>
      </c>
      <c r="O1269" s="6">
        <v>3315108.2447999995</v>
      </c>
    </row>
    <row r="1270" spans="1:15" x14ac:dyDescent="0.3">
      <c r="A1270" s="3" t="str">
        <f>List!$I$7</f>
        <v>2019-20</v>
      </c>
      <c r="B1270" s="3" t="s">
        <v>101</v>
      </c>
      <c r="C1270" s="3">
        <v>9</v>
      </c>
      <c r="D1270" s="3" t="s">
        <v>1816</v>
      </c>
      <c r="E1270" s="3" t="s">
        <v>342</v>
      </c>
      <c r="F1270" s="3">
        <v>64</v>
      </c>
      <c r="G1270" s="3" t="s">
        <v>1482</v>
      </c>
      <c r="H1270" s="3" t="s">
        <v>1216</v>
      </c>
      <c r="I1270" s="3" t="s">
        <v>54</v>
      </c>
      <c r="J1270" s="3" t="s">
        <v>72</v>
      </c>
      <c r="K1270" s="3" t="s">
        <v>48</v>
      </c>
      <c r="L1270" s="3" t="s">
        <v>49</v>
      </c>
      <c r="M1270" s="3" t="s">
        <v>1840</v>
      </c>
      <c r="N1270" s="4">
        <v>124500</v>
      </c>
      <c r="O1270" s="4">
        <v>83221604.355999991</v>
      </c>
    </row>
    <row r="1271" spans="1:15" x14ac:dyDescent="0.3">
      <c r="A1271" s="5" t="str">
        <f>List!$I$7</f>
        <v>2019-20</v>
      </c>
      <c r="B1271" s="5" t="s">
        <v>92</v>
      </c>
      <c r="C1271" s="5">
        <v>12</v>
      </c>
      <c r="D1271" s="5" t="s">
        <v>1817</v>
      </c>
      <c r="E1271" s="5" t="s">
        <v>70</v>
      </c>
      <c r="F1271" s="5">
        <v>42</v>
      </c>
      <c r="G1271" s="5" t="s">
        <v>790</v>
      </c>
      <c r="H1271" s="5" t="s">
        <v>1393</v>
      </c>
      <c r="I1271" s="5" t="s">
        <v>59</v>
      </c>
      <c r="J1271" s="5" t="s">
        <v>33</v>
      </c>
      <c r="K1271" s="5" t="s">
        <v>21</v>
      </c>
      <c r="L1271" s="5" t="s">
        <v>22</v>
      </c>
      <c r="M1271" s="5" t="s">
        <v>1841</v>
      </c>
      <c r="N1271" s="6">
        <v>156000</v>
      </c>
      <c r="O1271" s="6">
        <v>4463942.9119999995</v>
      </c>
    </row>
    <row r="1272" spans="1:15" x14ac:dyDescent="0.3">
      <c r="A1272" s="3" t="str">
        <f>List!$I$7</f>
        <v>2019-20</v>
      </c>
      <c r="B1272" s="3" t="s">
        <v>92</v>
      </c>
      <c r="C1272" s="3">
        <v>12</v>
      </c>
      <c r="D1272" s="3" t="s">
        <v>1817</v>
      </c>
      <c r="E1272" s="3" t="s">
        <v>191</v>
      </c>
      <c r="F1272" s="3">
        <v>82</v>
      </c>
      <c r="G1272" s="3" t="s">
        <v>667</v>
      </c>
      <c r="H1272" s="3" t="s">
        <v>1187</v>
      </c>
      <c r="I1272" s="3" t="s">
        <v>59</v>
      </c>
      <c r="J1272" s="3" t="s">
        <v>72</v>
      </c>
      <c r="K1272" s="3" t="s">
        <v>27</v>
      </c>
      <c r="L1272" s="3" t="s">
        <v>35</v>
      </c>
      <c r="M1272" s="3" t="s">
        <v>1840</v>
      </c>
      <c r="N1272" s="4">
        <v>148500</v>
      </c>
      <c r="O1272" s="4">
        <v>757210.88519999979</v>
      </c>
    </row>
    <row r="1273" spans="1:15" x14ac:dyDescent="0.3">
      <c r="A1273" s="5" t="str">
        <f>List!$I$7</f>
        <v>2019-20</v>
      </c>
      <c r="B1273" s="5" t="s">
        <v>92</v>
      </c>
      <c r="C1273" s="5">
        <v>12</v>
      </c>
      <c r="D1273" s="5" t="s">
        <v>1817</v>
      </c>
      <c r="E1273" s="5" t="s">
        <v>597</v>
      </c>
      <c r="F1273" s="5">
        <v>21</v>
      </c>
      <c r="G1273" s="5" t="s">
        <v>668</v>
      </c>
      <c r="H1273" s="5" t="s">
        <v>271</v>
      </c>
      <c r="I1273" s="5" t="s">
        <v>63</v>
      </c>
      <c r="J1273" s="5" t="s">
        <v>72</v>
      </c>
      <c r="K1273" s="5" t="s">
        <v>34</v>
      </c>
      <c r="L1273" s="5" t="s">
        <v>35</v>
      </c>
      <c r="M1273" s="5" t="s">
        <v>1839</v>
      </c>
      <c r="N1273" s="6">
        <v>87000</v>
      </c>
      <c r="O1273" s="6">
        <v>4996861.0427999999</v>
      </c>
    </row>
    <row r="1274" spans="1:15" x14ac:dyDescent="0.3">
      <c r="A1274" s="3" t="str">
        <f>List!$I$7</f>
        <v>2019-20</v>
      </c>
      <c r="B1274" s="3" t="s">
        <v>76</v>
      </c>
      <c r="C1274" s="3">
        <v>4</v>
      </c>
      <c r="D1274" s="3" t="s">
        <v>1819</v>
      </c>
      <c r="E1274" s="3" t="s">
        <v>463</v>
      </c>
      <c r="F1274" s="3">
        <v>45</v>
      </c>
      <c r="G1274" s="3" t="s">
        <v>826</v>
      </c>
      <c r="H1274" s="3" t="s">
        <v>863</v>
      </c>
      <c r="I1274" s="3" t="s">
        <v>80</v>
      </c>
      <c r="J1274" s="3" t="s">
        <v>1805</v>
      </c>
      <c r="K1274" s="3" t="s">
        <v>34</v>
      </c>
      <c r="L1274" s="3" t="s">
        <v>35</v>
      </c>
      <c r="M1274" s="3" t="s">
        <v>1841</v>
      </c>
      <c r="N1274" s="4">
        <v>90000</v>
      </c>
      <c r="O1274" s="4">
        <v>4662489.6647999985</v>
      </c>
    </row>
    <row r="1275" spans="1:15" x14ac:dyDescent="0.3">
      <c r="A1275" s="5" t="str">
        <f>List!$I$7</f>
        <v>2019-20</v>
      </c>
      <c r="B1275" s="5" t="s">
        <v>141</v>
      </c>
      <c r="C1275" s="5">
        <v>5</v>
      </c>
      <c r="D1275" s="5" t="s">
        <v>1819</v>
      </c>
      <c r="E1275" s="5" t="s">
        <v>64</v>
      </c>
      <c r="F1275" s="5">
        <v>81</v>
      </c>
      <c r="G1275" s="5" t="s">
        <v>1099</v>
      </c>
      <c r="H1275" s="5" t="s">
        <v>111</v>
      </c>
      <c r="I1275" s="5" t="s">
        <v>63</v>
      </c>
      <c r="J1275" s="5" t="s">
        <v>1805</v>
      </c>
      <c r="K1275" s="5" t="s">
        <v>48</v>
      </c>
      <c r="L1275" s="5" t="s">
        <v>49</v>
      </c>
      <c r="M1275" s="5" t="s">
        <v>1840</v>
      </c>
      <c r="N1275" s="6">
        <v>99000</v>
      </c>
      <c r="O1275" s="6">
        <v>1875804.3876</v>
      </c>
    </row>
    <row r="1276" spans="1:15" x14ac:dyDescent="0.3">
      <c r="A1276" s="3" t="str">
        <f>List!$I$7</f>
        <v>2019-20</v>
      </c>
      <c r="B1276" s="3" t="s">
        <v>60</v>
      </c>
      <c r="C1276" s="3">
        <v>6</v>
      </c>
      <c r="D1276" s="3" t="s">
        <v>1819</v>
      </c>
      <c r="E1276" s="3" t="s">
        <v>119</v>
      </c>
      <c r="F1276" s="3">
        <v>16</v>
      </c>
      <c r="G1276" s="3" t="s">
        <v>675</v>
      </c>
      <c r="H1276" s="3" t="s">
        <v>389</v>
      </c>
      <c r="I1276" s="3" t="s">
        <v>40</v>
      </c>
      <c r="J1276" s="3" t="s">
        <v>1806</v>
      </c>
      <c r="K1276" s="3" t="s">
        <v>21</v>
      </c>
      <c r="L1276" s="3" t="s">
        <v>22</v>
      </c>
      <c r="M1276" s="3" t="s">
        <v>1840</v>
      </c>
      <c r="N1276" s="4">
        <v>40500</v>
      </c>
      <c r="O1276" s="4">
        <v>9716980.4820000026</v>
      </c>
    </row>
    <row r="1277" spans="1:15" x14ac:dyDescent="0.3">
      <c r="A1277" s="5" t="str">
        <f>List!$I$7</f>
        <v>2019-20</v>
      </c>
      <c r="B1277" s="5" t="s">
        <v>92</v>
      </c>
      <c r="C1277" s="5">
        <v>12</v>
      </c>
      <c r="D1277" s="5" t="s">
        <v>1817</v>
      </c>
      <c r="E1277" s="5" t="s">
        <v>543</v>
      </c>
      <c r="F1277" s="5">
        <v>7</v>
      </c>
      <c r="G1277" s="5" t="s">
        <v>1609</v>
      </c>
      <c r="H1277" s="5" t="s">
        <v>327</v>
      </c>
      <c r="I1277" s="5" t="s">
        <v>63</v>
      </c>
      <c r="J1277" s="5" t="s">
        <v>33</v>
      </c>
      <c r="K1277" s="5" t="s">
        <v>34</v>
      </c>
      <c r="L1277" s="5" t="s">
        <v>35</v>
      </c>
      <c r="M1277" s="5" t="s">
        <v>1841</v>
      </c>
      <c r="N1277" s="6">
        <v>133500</v>
      </c>
      <c r="O1277" s="6">
        <v>14314692.075200001</v>
      </c>
    </row>
    <row r="1278" spans="1:15" x14ac:dyDescent="0.3">
      <c r="A1278" s="3" t="str">
        <f>List!$I$7</f>
        <v>2019-20</v>
      </c>
      <c r="B1278" s="3" t="s">
        <v>50</v>
      </c>
      <c r="C1278" s="3">
        <v>11</v>
      </c>
      <c r="D1278" s="3" t="s">
        <v>1817</v>
      </c>
      <c r="E1278" s="3" t="s">
        <v>291</v>
      </c>
      <c r="F1278" s="3">
        <v>55</v>
      </c>
      <c r="G1278" s="3" t="s">
        <v>220</v>
      </c>
      <c r="H1278" s="3" t="s">
        <v>1026</v>
      </c>
      <c r="I1278" s="3" t="s">
        <v>59</v>
      </c>
      <c r="J1278" s="3" t="s">
        <v>44</v>
      </c>
      <c r="K1278" s="3" t="s">
        <v>48</v>
      </c>
      <c r="L1278" s="3" t="s">
        <v>55</v>
      </c>
      <c r="M1278" s="3" t="s">
        <v>1841</v>
      </c>
      <c r="N1278" s="4">
        <v>127500</v>
      </c>
      <c r="O1278" s="4">
        <v>11687806.119000001</v>
      </c>
    </row>
    <row r="1279" spans="1:15" x14ac:dyDescent="0.3">
      <c r="A1279" s="5" t="str">
        <f>List!$I$7</f>
        <v>2019-20</v>
      </c>
      <c r="B1279" s="5" t="s">
        <v>60</v>
      </c>
      <c r="C1279" s="5">
        <v>6</v>
      </c>
      <c r="D1279" s="5" t="s">
        <v>1819</v>
      </c>
      <c r="E1279" s="5" t="s">
        <v>136</v>
      </c>
      <c r="F1279" s="5">
        <v>37</v>
      </c>
      <c r="G1279" s="5" t="s">
        <v>679</v>
      </c>
      <c r="H1279" s="5" t="s">
        <v>976</v>
      </c>
      <c r="I1279" s="5" t="s">
        <v>54</v>
      </c>
      <c r="J1279" s="5" t="s">
        <v>44</v>
      </c>
      <c r="K1279" s="5" t="s">
        <v>21</v>
      </c>
      <c r="L1279" s="5" t="s">
        <v>22</v>
      </c>
      <c r="M1279" s="5" t="s">
        <v>1841</v>
      </c>
      <c r="N1279" s="6">
        <v>57000</v>
      </c>
      <c r="O1279" s="6">
        <v>4755064.3945199987</v>
      </c>
    </row>
    <row r="1280" spans="1:15" x14ac:dyDescent="0.3">
      <c r="A1280" s="3" t="str">
        <f>List!$I$7</f>
        <v>2019-20</v>
      </c>
      <c r="B1280" s="3" t="s">
        <v>92</v>
      </c>
      <c r="C1280" s="3">
        <v>12</v>
      </c>
      <c r="D1280" s="3" t="s">
        <v>1817</v>
      </c>
      <c r="E1280" s="3" t="s">
        <v>136</v>
      </c>
      <c r="F1280" s="3">
        <v>10</v>
      </c>
      <c r="G1280" s="3" t="s">
        <v>680</v>
      </c>
      <c r="H1280" s="3" t="s">
        <v>404</v>
      </c>
      <c r="I1280" s="3" t="s">
        <v>59</v>
      </c>
      <c r="J1280" s="3" t="s">
        <v>33</v>
      </c>
      <c r="K1280" s="3" t="s">
        <v>48</v>
      </c>
      <c r="L1280" s="3" t="s">
        <v>55</v>
      </c>
      <c r="M1280" s="3" t="s">
        <v>1839</v>
      </c>
      <c r="N1280" s="4">
        <v>100500</v>
      </c>
      <c r="O1280" s="4">
        <v>1747576.6354</v>
      </c>
    </row>
    <row r="1281" spans="1:15" x14ac:dyDescent="0.3">
      <c r="A1281" s="5" t="str">
        <f>List!$I$7</f>
        <v>2019-20</v>
      </c>
      <c r="B1281" s="5" t="s">
        <v>60</v>
      </c>
      <c r="C1281" s="5">
        <v>6</v>
      </c>
      <c r="D1281" s="5" t="s">
        <v>1819</v>
      </c>
      <c r="E1281" s="5" t="s">
        <v>46</v>
      </c>
      <c r="F1281" s="5">
        <v>68</v>
      </c>
      <c r="G1281" s="5" t="s">
        <v>682</v>
      </c>
      <c r="H1281" s="5" t="s">
        <v>994</v>
      </c>
      <c r="I1281" s="5" t="s">
        <v>20</v>
      </c>
      <c r="J1281" s="5" t="s">
        <v>44</v>
      </c>
      <c r="K1281" s="5" t="s">
        <v>27</v>
      </c>
      <c r="L1281" s="5" t="s">
        <v>35</v>
      </c>
      <c r="M1281" s="5" t="s">
        <v>1840</v>
      </c>
      <c r="N1281" s="6">
        <v>46500</v>
      </c>
      <c r="O1281" s="6">
        <v>1401281.8300799998</v>
      </c>
    </row>
    <row r="1282" spans="1:15" x14ac:dyDescent="0.3">
      <c r="A1282" s="3" t="str">
        <f>List!$I$7</f>
        <v>2019-20</v>
      </c>
      <c r="B1282" s="3" t="s">
        <v>45</v>
      </c>
      <c r="C1282" s="3">
        <v>2</v>
      </c>
      <c r="D1282" s="3" t="s">
        <v>1818</v>
      </c>
      <c r="E1282" s="3" t="s">
        <v>475</v>
      </c>
      <c r="F1282" s="3">
        <v>53</v>
      </c>
      <c r="G1282" s="3" t="s">
        <v>1417</v>
      </c>
      <c r="H1282" s="3" t="s">
        <v>420</v>
      </c>
      <c r="I1282" s="3" t="s">
        <v>26</v>
      </c>
      <c r="J1282" s="3" t="s">
        <v>72</v>
      </c>
      <c r="K1282" s="3" t="s">
        <v>21</v>
      </c>
      <c r="L1282" s="3" t="s">
        <v>22</v>
      </c>
      <c r="M1282" s="3" t="s">
        <v>1840</v>
      </c>
      <c r="N1282" s="4">
        <v>55500</v>
      </c>
      <c r="O1282" s="4">
        <v>8065443.216599999</v>
      </c>
    </row>
    <row r="1283" spans="1:15" x14ac:dyDescent="0.3">
      <c r="A1283" s="5" t="str">
        <f>List!$I$7</f>
        <v>2019-20</v>
      </c>
      <c r="B1283" s="5" t="s">
        <v>92</v>
      </c>
      <c r="C1283" s="5">
        <v>12</v>
      </c>
      <c r="D1283" s="5" t="s">
        <v>1817</v>
      </c>
      <c r="E1283" s="5" t="s">
        <v>157</v>
      </c>
      <c r="F1283" s="5">
        <v>55</v>
      </c>
      <c r="G1283" s="5" t="s">
        <v>525</v>
      </c>
      <c r="H1283" s="5" t="s">
        <v>950</v>
      </c>
      <c r="I1283" s="5" t="s">
        <v>40</v>
      </c>
      <c r="J1283" s="5" t="s">
        <v>1805</v>
      </c>
      <c r="K1283" s="5" t="s">
        <v>48</v>
      </c>
      <c r="L1283" s="5" t="s">
        <v>55</v>
      </c>
      <c r="M1283" s="5" t="s">
        <v>1841</v>
      </c>
      <c r="N1283" s="6">
        <v>151500</v>
      </c>
      <c r="O1283" s="6">
        <v>5878727.6239999989</v>
      </c>
    </row>
    <row r="1284" spans="1:15" x14ac:dyDescent="0.3">
      <c r="A1284" s="3" t="str">
        <f>List!$I$7</f>
        <v>2019-20</v>
      </c>
      <c r="B1284" s="3" t="s">
        <v>101</v>
      </c>
      <c r="C1284" s="3">
        <v>9</v>
      </c>
      <c r="D1284" s="3" t="s">
        <v>1816</v>
      </c>
      <c r="E1284" s="3" t="s">
        <v>89</v>
      </c>
      <c r="F1284" s="3">
        <v>81</v>
      </c>
      <c r="G1284" s="3" t="s">
        <v>690</v>
      </c>
      <c r="H1284" s="3" t="s">
        <v>1524</v>
      </c>
      <c r="I1284" s="3" t="s">
        <v>26</v>
      </c>
      <c r="J1284" s="3" t="s">
        <v>1805</v>
      </c>
      <c r="K1284" s="3" t="s">
        <v>48</v>
      </c>
      <c r="L1284" s="3" t="s">
        <v>49</v>
      </c>
      <c r="M1284" s="3" t="s">
        <v>1841</v>
      </c>
      <c r="N1284" s="4">
        <v>145500</v>
      </c>
      <c r="O1284" s="4">
        <v>58595217.413040005</v>
      </c>
    </row>
    <row r="1285" spans="1:15" x14ac:dyDescent="0.3">
      <c r="A1285" s="5" t="str">
        <f>List!$I$7</f>
        <v>2019-20</v>
      </c>
      <c r="B1285" s="5" t="s">
        <v>36</v>
      </c>
      <c r="C1285" s="5">
        <v>8</v>
      </c>
      <c r="D1285" s="5" t="s">
        <v>1816</v>
      </c>
      <c r="E1285" s="5" t="s">
        <v>133</v>
      </c>
      <c r="F1285" s="5">
        <v>16</v>
      </c>
      <c r="G1285" s="5" t="s">
        <v>447</v>
      </c>
      <c r="H1285" s="5" t="s">
        <v>881</v>
      </c>
      <c r="I1285" s="5" t="s">
        <v>26</v>
      </c>
      <c r="J1285" s="5" t="s">
        <v>1805</v>
      </c>
      <c r="K1285" s="5" t="s">
        <v>21</v>
      </c>
      <c r="L1285" s="5" t="s">
        <v>22</v>
      </c>
      <c r="M1285" s="5" t="s">
        <v>1841</v>
      </c>
      <c r="N1285" s="6">
        <v>58500</v>
      </c>
      <c r="O1285" s="6">
        <v>1091974.7982000001</v>
      </c>
    </row>
    <row r="1286" spans="1:15" x14ac:dyDescent="0.3">
      <c r="A1286" s="3" t="str">
        <f>List!$I$7</f>
        <v>2019-20</v>
      </c>
      <c r="B1286" s="3" t="s">
        <v>50</v>
      </c>
      <c r="C1286" s="3">
        <v>11</v>
      </c>
      <c r="D1286" s="3" t="s">
        <v>1817</v>
      </c>
      <c r="E1286" s="3" t="s">
        <v>410</v>
      </c>
      <c r="F1286" s="3">
        <v>8</v>
      </c>
      <c r="G1286" s="3" t="s">
        <v>184</v>
      </c>
      <c r="H1286" s="3" t="s">
        <v>1370</v>
      </c>
      <c r="I1286" s="3" t="s">
        <v>63</v>
      </c>
      <c r="J1286" s="3" t="s">
        <v>1805</v>
      </c>
      <c r="K1286" s="3" t="s">
        <v>34</v>
      </c>
      <c r="L1286" s="3" t="s">
        <v>35</v>
      </c>
      <c r="M1286" s="3" t="s">
        <v>1839</v>
      </c>
      <c r="N1286" s="4">
        <v>114000</v>
      </c>
      <c r="O1286" s="4">
        <v>33082611.621750001</v>
      </c>
    </row>
    <row r="1287" spans="1:15" x14ac:dyDescent="0.3">
      <c r="A1287" s="5" t="str">
        <f>List!$I$7</f>
        <v>2019-20</v>
      </c>
      <c r="B1287" s="5" t="s">
        <v>141</v>
      </c>
      <c r="C1287" s="5">
        <v>5</v>
      </c>
      <c r="D1287" s="5" t="s">
        <v>1819</v>
      </c>
      <c r="E1287" s="5" t="s">
        <v>61</v>
      </c>
      <c r="F1287" s="5">
        <v>43</v>
      </c>
      <c r="G1287" s="5" t="s">
        <v>602</v>
      </c>
      <c r="H1287" s="5" t="s">
        <v>1322</v>
      </c>
      <c r="I1287" s="5" t="s">
        <v>59</v>
      </c>
      <c r="J1287" s="5" t="s">
        <v>1806</v>
      </c>
      <c r="K1287" s="5" t="s">
        <v>27</v>
      </c>
      <c r="L1287" s="5" t="s">
        <v>35</v>
      </c>
      <c r="M1287" s="5" t="s">
        <v>1839</v>
      </c>
      <c r="N1287" s="6">
        <v>123000</v>
      </c>
      <c r="O1287" s="6">
        <v>5031924.7651200015</v>
      </c>
    </row>
    <row r="1288" spans="1:15" x14ac:dyDescent="0.3">
      <c r="A1288" s="3" t="str">
        <f>List!$I$7</f>
        <v>2019-20</v>
      </c>
      <c r="B1288" s="3" t="s">
        <v>116</v>
      </c>
      <c r="C1288" s="3">
        <v>1</v>
      </c>
      <c r="D1288" s="3" t="s">
        <v>1818</v>
      </c>
      <c r="E1288" s="3" t="s">
        <v>264</v>
      </c>
      <c r="F1288" s="3">
        <v>22</v>
      </c>
      <c r="G1288" s="3" t="s">
        <v>1760</v>
      </c>
      <c r="H1288" s="3" t="s">
        <v>118</v>
      </c>
      <c r="I1288" s="3" t="s">
        <v>26</v>
      </c>
      <c r="J1288" s="3" t="s">
        <v>44</v>
      </c>
      <c r="K1288" s="3" t="s">
        <v>48</v>
      </c>
      <c r="L1288" s="3" t="s">
        <v>55</v>
      </c>
      <c r="M1288" s="3" t="s">
        <v>1841</v>
      </c>
      <c r="N1288" s="4">
        <v>90000</v>
      </c>
      <c r="O1288" s="4">
        <v>553365.64800000004</v>
      </c>
    </row>
    <row r="1289" spans="1:15" x14ac:dyDescent="0.3">
      <c r="A1289" s="5" t="str">
        <f>List!$I$7</f>
        <v>2019-20</v>
      </c>
      <c r="B1289" s="5" t="s">
        <v>116</v>
      </c>
      <c r="C1289" s="5">
        <v>1</v>
      </c>
      <c r="D1289" s="5" t="s">
        <v>1818</v>
      </c>
      <c r="E1289" s="5" t="s">
        <v>199</v>
      </c>
      <c r="F1289" s="5">
        <v>82</v>
      </c>
      <c r="G1289" s="5" t="s">
        <v>700</v>
      </c>
      <c r="H1289" s="5" t="s">
        <v>271</v>
      </c>
      <c r="I1289" s="5" t="s">
        <v>63</v>
      </c>
      <c r="J1289" s="5" t="s">
        <v>72</v>
      </c>
      <c r="K1289" s="5" t="s">
        <v>34</v>
      </c>
      <c r="L1289" s="5" t="s">
        <v>35</v>
      </c>
      <c r="M1289" s="5" t="s">
        <v>1840</v>
      </c>
      <c r="N1289" s="6">
        <v>69000</v>
      </c>
      <c r="O1289" s="6">
        <v>7438397.3399999989</v>
      </c>
    </row>
    <row r="1290" spans="1:15" x14ac:dyDescent="0.3">
      <c r="A1290" s="3" t="str">
        <f>List!$I$7</f>
        <v>2019-20</v>
      </c>
      <c r="B1290" s="3" t="s">
        <v>83</v>
      </c>
      <c r="C1290" s="3">
        <v>3</v>
      </c>
      <c r="D1290" s="3" t="s">
        <v>1818</v>
      </c>
      <c r="E1290" s="3" t="s">
        <v>199</v>
      </c>
      <c r="F1290" s="3">
        <v>81</v>
      </c>
      <c r="G1290" s="3" t="s">
        <v>673</v>
      </c>
      <c r="H1290" s="3" t="s">
        <v>493</v>
      </c>
      <c r="I1290" s="3" t="s">
        <v>63</v>
      </c>
      <c r="J1290" s="3" t="s">
        <v>44</v>
      </c>
      <c r="K1290" s="3" t="s">
        <v>48</v>
      </c>
      <c r="L1290" s="3" t="s">
        <v>49</v>
      </c>
      <c r="M1290" s="3" t="s">
        <v>1841</v>
      </c>
      <c r="N1290" s="4">
        <v>61500</v>
      </c>
      <c r="O1290" s="4">
        <v>2880797.8574999999</v>
      </c>
    </row>
    <row r="1291" spans="1:15" x14ac:dyDescent="0.3">
      <c r="A1291" s="5" t="str">
        <f>List!$I$7</f>
        <v>2019-20</v>
      </c>
      <c r="B1291" s="5" t="s">
        <v>36</v>
      </c>
      <c r="C1291" s="5">
        <v>8</v>
      </c>
      <c r="D1291" s="5" t="s">
        <v>1816</v>
      </c>
      <c r="E1291" s="5" t="s">
        <v>439</v>
      </c>
      <c r="F1291" s="5">
        <v>81</v>
      </c>
      <c r="G1291" s="5" t="s">
        <v>703</v>
      </c>
      <c r="H1291" s="5" t="s">
        <v>1032</v>
      </c>
      <c r="I1291" s="5" t="s">
        <v>26</v>
      </c>
      <c r="J1291" s="5" t="s">
        <v>72</v>
      </c>
      <c r="K1291" s="5" t="s">
        <v>48</v>
      </c>
      <c r="L1291" s="5" t="s">
        <v>49</v>
      </c>
      <c r="M1291" s="5" t="s">
        <v>1840</v>
      </c>
      <c r="N1291" s="6">
        <v>100500</v>
      </c>
      <c r="O1291" s="6">
        <v>718398.47376000008</v>
      </c>
    </row>
    <row r="1292" spans="1:15" x14ac:dyDescent="0.3">
      <c r="A1292" s="3" t="str">
        <f>List!$I$7</f>
        <v>2019-20</v>
      </c>
      <c r="B1292" s="3" t="s">
        <v>101</v>
      </c>
      <c r="C1292" s="3">
        <v>9</v>
      </c>
      <c r="D1292" s="3" t="s">
        <v>1816</v>
      </c>
      <c r="E1292" s="3" t="s">
        <v>77</v>
      </c>
      <c r="F1292" s="3">
        <v>36</v>
      </c>
      <c r="G1292" s="3" t="s">
        <v>1599</v>
      </c>
      <c r="H1292" s="3" t="s">
        <v>213</v>
      </c>
      <c r="I1292" s="3" t="s">
        <v>63</v>
      </c>
      <c r="J1292" s="3" t="s">
        <v>1806</v>
      </c>
      <c r="K1292" s="3" t="s">
        <v>48</v>
      </c>
      <c r="L1292" s="3" t="s">
        <v>55</v>
      </c>
      <c r="M1292" s="3" t="s">
        <v>1841</v>
      </c>
      <c r="N1292" s="4">
        <v>57000</v>
      </c>
      <c r="O1292" s="4">
        <v>12568688.343200004</v>
      </c>
    </row>
    <row r="1293" spans="1:15" x14ac:dyDescent="0.3">
      <c r="A1293" s="5" t="str">
        <f>List!$I$7</f>
        <v>2019-20</v>
      </c>
      <c r="B1293" s="5" t="s">
        <v>60</v>
      </c>
      <c r="C1293" s="5">
        <v>6</v>
      </c>
      <c r="D1293" s="5" t="s">
        <v>1819</v>
      </c>
      <c r="E1293" s="5" t="s">
        <v>322</v>
      </c>
      <c r="F1293" s="5">
        <v>30</v>
      </c>
      <c r="G1293" s="5" t="s">
        <v>1530</v>
      </c>
      <c r="H1293" s="5" t="s">
        <v>829</v>
      </c>
      <c r="I1293" s="5" t="s">
        <v>20</v>
      </c>
      <c r="J1293" s="5" t="s">
        <v>33</v>
      </c>
      <c r="K1293" s="5" t="s">
        <v>27</v>
      </c>
      <c r="L1293" s="5" t="s">
        <v>28</v>
      </c>
      <c r="M1293" s="5" t="s">
        <v>1840</v>
      </c>
      <c r="N1293" s="6">
        <v>94500</v>
      </c>
      <c r="O1293" s="6">
        <v>4560817.0608000001</v>
      </c>
    </row>
    <row r="1294" spans="1:15" x14ac:dyDescent="0.3">
      <c r="A1294" s="3" t="str">
        <f>List!$I$7</f>
        <v>2019-20</v>
      </c>
      <c r="B1294" s="3" t="s">
        <v>50</v>
      </c>
      <c r="C1294" s="3">
        <v>11</v>
      </c>
      <c r="D1294" s="3" t="s">
        <v>1817</v>
      </c>
      <c r="E1294" s="3" t="s">
        <v>170</v>
      </c>
      <c r="F1294" s="3">
        <v>50</v>
      </c>
      <c r="G1294" s="3" t="s">
        <v>1528</v>
      </c>
      <c r="H1294" s="3" t="s">
        <v>1361</v>
      </c>
      <c r="I1294" s="3" t="s">
        <v>32</v>
      </c>
      <c r="J1294" s="3" t="s">
        <v>1805</v>
      </c>
      <c r="K1294" s="3" t="s">
        <v>21</v>
      </c>
      <c r="L1294" s="3" t="s">
        <v>22</v>
      </c>
      <c r="M1294" s="3" t="s">
        <v>1841</v>
      </c>
      <c r="N1294" s="4">
        <v>115500</v>
      </c>
      <c r="O1294" s="4">
        <v>33754375.349399999</v>
      </c>
    </row>
    <row r="1295" spans="1:15" x14ac:dyDescent="0.3">
      <c r="A1295" s="5" t="str">
        <f>List!$I$7</f>
        <v>2019-20</v>
      </c>
      <c r="B1295" s="5" t="s">
        <v>16</v>
      </c>
      <c r="C1295" s="5">
        <v>10</v>
      </c>
      <c r="D1295" s="5" t="s">
        <v>1817</v>
      </c>
      <c r="E1295" s="5" t="s">
        <v>202</v>
      </c>
      <c r="F1295" s="5">
        <v>81</v>
      </c>
      <c r="G1295" s="5" t="s">
        <v>381</v>
      </c>
      <c r="H1295" s="5" t="s">
        <v>1216</v>
      </c>
      <c r="I1295" s="5" t="s">
        <v>54</v>
      </c>
      <c r="J1295" s="5" t="s">
        <v>72</v>
      </c>
      <c r="K1295" s="5" t="s">
        <v>48</v>
      </c>
      <c r="L1295" s="5" t="s">
        <v>49</v>
      </c>
      <c r="M1295" s="5" t="s">
        <v>1839</v>
      </c>
      <c r="N1295" s="6">
        <v>105000</v>
      </c>
      <c r="O1295" s="6">
        <v>1081563.1595999999</v>
      </c>
    </row>
    <row r="1296" spans="1:15" x14ac:dyDescent="0.3">
      <c r="A1296" s="3" t="str">
        <f>List!$I$7</f>
        <v>2019-20</v>
      </c>
      <c r="B1296" s="3" t="s">
        <v>36</v>
      </c>
      <c r="C1296" s="3">
        <v>8</v>
      </c>
      <c r="D1296" s="3" t="s">
        <v>1816</v>
      </c>
      <c r="E1296" s="3" t="s">
        <v>119</v>
      </c>
      <c r="F1296" s="3">
        <v>20</v>
      </c>
      <c r="G1296" s="3" t="s">
        <v>706</v>
      </c>
      <c r="H1296" s="3" t="s">
        <v>793</v>
      </c>
      <c r="I1296" s="3" t="s">
        <v>63</v>
      </c>
      <c r="J1296" s="3" t="s">
        <v>1805</v>
      </c>
      <c r="K1296" s="3" t="s">
        <v>27</v>
      </c>
      <c r="L1296" s="3" t="s">
        <v>28</v>
      </c>
      <c r="M1296" s="3" t="s">
        <v>1839</v>
      </c>
      <c r="N1296" s="4">
        <v>99000</v>
      </c>
      <c r="O1296" s="4">
        <v>11676448.531440001</v>
      </c>
    </row>
    <row r="1297" spans="1:15" x14ac:dyDescent="0.3">
      <c r="A1297" s="5" t="str">
        <f>List!$I$7</f>
        <v>2019-20</v>
      </c>
      <c r="B1297" s="5" t="s">
        <v>141</v>
      </c>
      <c r="C1297" s="5">
        <v>5</v>
      </c>
      <c r="D1297" s="5" t="s">
        <v>1819</v>
      </c>
      <c r="E1297" s="5" t="s">
        <v>240</v>
      </c>
      <c r="F1297" s="5">
        <v>48</v>
      </c>
      <c r="G1297" s="5" t="s">
        <v>1011</v>
      </c>
      <c r="H1297" s="5" t="s">
        <v>751</v>
      </c>
      <c r="I1297" s="5" t="s">
        <v>63</v>
      </c>
      <c r="J1297" s="5" t="s">
        <v>44</v>
      </c>
      <c r="K1297" s="5" t="s">
        <v>21</v>
      </c>
      <c r="L1297" s="5" t="s">
        <v>22</v>
      </c>
      <c r="M1297" s="5" t="s">
        <v>1840</v>
      </c>
      <c r="N1297" s="6">
        <v>66000</v>
      </c>
      <c r="O1297" s="6">
        <v>3475493.3376000002</v>
      </c>
    </row>
    <row r="1298" spans="1:15" x14ac:dyDescent="0.3">
      <c r="A1298" s="3" t="str">
        <f>List!$I$7</f>
        <v>2019-20</v>
      </c>
      <c r="B1298" s="3" t="s">
        <v>45</v>
      </c>
      <c r="C1298" s="3">
        <v>2</v>
      </c>
      <c r="D1298" s="3" t="s">
        <v>1818</v>
      </c>
      <c r="E1298" s="3" t="s">
        <v>214</v>
      </c>
      <c r="F1298" s="3">
        <v>8</v>
      </c>
      <c r="G1298" s="3" t="s">
        <v>710</v>
      </c>
      <c r="H1298" s="3" t="s">
        <v>221</v>
      </c>
      <c r="I1298" s="3" t="s">
        <v>20</v>
      </c>
      <c r="J1298" s="3" t="s">
        <v>72</v>
      </c>
      <c r="K1298" s="3" t="s">
        <v>34</v>
      </c>
      <c r="L1298" s="3" t="s">
        <v>35</v>
      </c>
      <c r="M1298" s="3" t="s">
        <v>1840</v>
      </c>
      <c r="N1298" s="4">
        <v>132000</v>
      </c>
      <c r="O1298" s="4">
        <v>21601222.790400002</v>
      </c>
    </row>
    <row r="1299" spans="1:15" x14ac:dyDescent="0.3">
      <c r="A1299" s="5" t="str">
        <f>List!$I$7</f>
        <v>2019-20</v>
      </c>
      <c r="B1299" s="5" t="s">
        <v>50</v>
      </c>
      <c r="C1299" s="5">
        <v>11</v>
      </c>
      <c r="D1299" s="5" t="s">
        <v>1817</v>
      </c>
      <c r="E1299" s="5" t="s">
        <v>104</v>
      </c>
      <c r="F1299" s="5">
        <v>68</v>
      </c>
      <c r="G1299" s="5" t="s">
        <v>186</v>
      </c>
      <c r="H1299" s="5" t="s">
        <v>1181</v>
      </c>
      <c r="I1299" s="5" t="s">
        <v>40</v>
      </c>
      <c r="J1299" s="5" t="s">
        <v>44</v>
      </c>
      <c r="K1299" s="5" t="s">
        <v>27</v>
      </c>
      <c r="L1299" s="5" t="s">
        <v>35</v>
      </c>
      <c r="M1299" s="5" t="s">
        <v>1840</v>
      </c>
      <c r="N1299" s="6">
        <v>99000</v>
      </c>
      <c r="O1299" s="6">
        <v>60227755.420799993</v>
      </c>
    </row>
    <row r="1300" spans="1:15" x14ac:dyDescent="0.3">
      <c r="A1300" s="3" t="str">
        <f>List!$I$7</f>
        <v>2019-20</v>
      </c>
      <c r="B1300" s="3" t="s">
        <v>116</v>
      </c>
      <c r="C1300" s="3">
        <v>1</v>
      </c>
      <c r="D1300" s="3" t="s">
        <v>1818</v>
      </c>
      <c r="E1300" s="3" t="s">
        <v>29</v>
      </c>
      <c r="F1300" s="3">
        <v>60</v>
      </c>
      <c r="G1300" s="3" t="s">
        <v>1541</v>
      </c>
      <c r="H1300" s="3" t="s">
        <v>1135</v>
      </c>
      <c r="I1300" s="3" t="s">
        <v>59</v>
      </c>
      <c r="J1300" s="3" t="s">
        <v>33</v>
      </c>
      <c r="K1300" s="3" t="s">
        <v>27</v>
      </c>
      <c r="L1300" s="3" t="s">
        <v>28</v>
      </c>
      <c r="M1300" s="3" t="s">
        <v>1841</v>
      </c>
      <c r="N1300" s="4">
        <v>45000</v>
      </c>
      <c r="O1300" s="4">
        <v>26348809.212000001</v>
      </c>
    </row>
    <row r="1301" spans="1:15" x14ac:dyDescent="0.3">
      <c r="A1301" s="5" t="str">
        <f>List!$I$7</f>
        <v>2019-20</v>
      </c>
      <c r="B1301" s="5" t="s">
        <v>116</v>
      </c>
      <c r="C1301" s="5">
        <v>1</v>
      </c>
      <c r="D1301" s="5" t="s">
        <v>1818</v>
      </c>
      <c r="E1301" s="5" t="s">
        <v>410</v>
      </c>
      <c r="F1301" s="5">
        <v>62</v>
      </c>
      <c r="G1301" s="5" t="s">
        <v>570</v>
      </c>
      <c r="H1301" s="5" t="s">
        <v>1378</v>
      </c>
      <c r="I1301" s="5" t="s">
        <v>20</v>
      </c>
      <c r="J1301" s="5" t="s">
        <v>1805</v>
      </c>
      <c r="K1301" s="5" t="s">
        <v>34</v>
      </c>
      <c r="L1301" s="5" t="s">
        <v>35</v>
      </c>
      <c r="M1301" s="5" t="s">
        <v>1840</v>
      </c>
      <c r="N1301" s="6">
        <v>100500</v>
      </c>
      <c r="O1301" s="6">
        <v>600409.72639999993</v>
      </c>
    </row>
    <row r="1302" spans="1:15" x14ac:dyDescent="0.3">
      <c r="A1302" s="3" t="str">
        <f>List!$I$7</f>
        <v>2019-20</v>
      </c>
      <c r="B1302" s="3" t="s">
        <v>16</v>
      </c>
      <c r="C1302" s="3">
        <v>10</v>
      </c>
      <c r="D1302" s="3" t="s">
        <v>1817</v>
      </c>
      <c r="E1302" s="3" t="s">
        <v>46</v>
      </c>
      <c r="F1302" s="3">
        <v>11</v>
      </c>
      <c r="G1302" s="3" t="s">
        <v>719</v>
      </c>
      <c r="H1302" s="3" t="s">
        <v>285</v>
      </c>
      <c r="I1302" s="3" t="s">
        <v>54</v>
      </c>
      <c r="J1302" s="3" t="s">
        <v>86</v>
      </c>
      <c r="K1302" s="3" t="s">
        <v>21</v>
      </c>
      <c r="L1302" s="3" t="s">
        <v>22</v>
      </c>
      <c r="M1302" s="3" t="s">
        <v>1840</v>
      </c>
      <c r="N1302" s="4">
        <v>85500</v>
      </c>
      <c r="O1302" s="4">
        <v>627587.37359999993</v>
      </c>
    </row>
    <row r="1303" spans="1:15" x14ac:dyDescent="0.3">
      <c r="A1303" s="5" t="str">
        <f>List!$I$7</f>
        <v>2019-20</v>
      </c>
      <c r="B1303" s="5" t="s">
        <v>92</v>
      </c>
      <c r="C1303" s="5">
        <v>12</v>
      </c>
      <c r="D1303" s="5" t="s">
        <v>1817</v>
      </c>
      <c r="E1303" s="5" t="s">
        <v>199</v>
      </c>
      <c r="F1303" s="5">
        <v>1</v>
      </c>
      <c r="G1303" s="5" t="s">
        <v>1243</v>
      </c>
      <c r="H1303" s="5" t="s">
        <v>1086</v>
      </c>
      <c r="I1303" s="5" t="s">
        <v>63</v>
      </c>
      <c r="J1303" s="5" t="s">
        <v>1806</v>
      </c>
      <c r="K1303" s="5" t="s">
        <v>34</v>
      </c>
      <c r="L1303" s="5" t="s">
        <v>35</v>
      </c>
      <c r="M1303" s="5" t="s">
        <v>1840</v>
      </c>
      <c r="N1303" s="6">
        <v>162000</v>
      </c>
      <c r="O1303" s="6">
        <v>1072236.5280000002</v>
      </c>
    </row>
    <row r="1304" spans="1:15" x14ac:dyDescent="0.3">
      <c r="A1304" s="3" t="str">
        <f>List!$I$7</f>
        <v>2019-20</v>
      </c>
      <c r="B1304" s="3" t="s">
        <v>116</v>
      </c>
      <c r="C1304" s="3">
        <v>1</v>
      </c>
      <c r="D1304" s="3" t="s">
        <v>1818</v>
      </c>
      <c r="E1304" s="3" t="s">
        <v>250</v>
      </c>
      <c r="F1304" s="3">
        <v>20</v>
      </c>
      <c r="G1304" s="3" t="s">
        <v>1430</v>
      </c>
      <c r="H1304" s="3" t="s">
        <v>162</v>
      </c>
      <c r="I1304" s="3" t="s">
        <v>63</v>
      </c>
      <c r="J1304" s="3" t="s">
        <v>44</v>
      </c>
      <c r="K1304" s="3" t="s">
        <v>27</v>
      </c>
      <c r="L1304" s="3" t="s">
        <v>28</v>
      </c>
      <c r="M1304" s="3" t="s">
        <v>1840</v>
      </c>
      <c r="N1304" s="4">
        <v>51000</v>
      </c>
      <c r="O1304" s="4">
        <v>203683.39200000002</v>
      </c>
    </row>
    <row r="1305" spans="1:15" x14ac:dyDescent="0.3">
      <c r="A1305" s="5" t="str">
        <f>List!$I$7</f>
        <v>2019-20</v>
      </c>
      <c r="B1305" s="5" t="s">
        <v>60</v>
      </c>
      <c r="C1305" s="5">
        <v>6</v>
      </c>
      <c r="D1305" s="5" t="s">
        <v>1819</v>
      </c>
      <c r="E1305" s="5" t="s">
        <v>195</v>
      </c>
      <c r="F1305" s="5">
        <v>27</v>
      </c>
      <c r="G1305" s="5" t="s">
        <v>1487</v>
      </c>
      <c r="H1305" s="5" t="s">
        <v>537</v>
      </c>
      <c r="I1305" s="5" t="s">
        <v>63</v>
      </c>
      <c r="J1305" s="5" t="s">
        <v>1805</v>
      </c>
      <c r="K1305" s="5" t="s">
        <v>48</v>
      </c>
      <c r="L1305" s="5" t="s">
        <v>55</v>
      </c>
      <c r="M1305" s="5" t="s">
        <v>1839</v>
      </c>
      <c r="N1305" s="6">
        <v>93000</v>
      </c>
      <c r="O1305" s="6">
        <v>23188770.087120004</v>
      </c>
    </row>
    <row r="1306" spans="1:15" x14ac:dyDescent="0.3">
      <c r="A1306" s="3" t="str">
        <f>List!$I$7</f>
        <v>2019-20</v>
      </c>
      <c r="B1306" s="3" t="s">
        <v>16</v>
      </c>
      <c r="C1306" s="3">
        <v>10</v>
      </c>
      <c r="D1306" s="3" t="s">
        <v>1817</v>
      </c>
      <c r="E1306" s="3" t="s">
        <v>147</v>
      </c>
      <c r="F1306" s="3">
        <v>70</v>
      </c>
      <c r="G1306" s="3" t="s">
        <v>1265</v>
      </c>
      <c r="H1306" s="3" t="s">
        <v>881</v>
      </c>
      <c r="I1306" s="3" t="s">
        <v>26</v>
      </c>
      <c r="J1306" s="3" t="s">
        <v>1805</v>
      </c>
      <c r="K1306" s="3" t="s">
        <v>21</v>
      </c>
      <c r="L1306" s="3" t="s">
        <v>22</v>
      </c>
      <c r="M1306" s="3" t="s">
        <v>1840</v>
      </c>
      <c r="N1306" s="4">
        <v>54000</v>
      </c>
      <c r="O1306" s="4">
        <v>379770.96959999995</v>
      </c>
    </row>
    <row r="1307" spans="1:15" x14ac:dyDescent="0.3">
      <c r="A1307" s="5" t="str">
        <f>List!$I$7</f>
        <v>2019-20</v>
      </c>
      <c r="B1307" s="5" t="s">
        <v>16</v>
      </c>
      <c r="C1307" s="5">
        <v>10</v>
      </c>
      <c r="D1307" s="5" t="s">
        <v>1817</v>
      </c>
      <c r="E1307" s="5" t="s">
        <v>29</v>
      </c>
      <c r="F1307" s="5">
        <v>53</v>
      </c>
      <c r="G1307" s="5" t="s">
        <v>473</v>
      </c>
      <c r="H1307" s="5" t="s">
        <v>648</v>
      </c>
      <c r="I1307" s="5" t="s">
        <v>26</v>
      </c>
      <c r="J1307" s="5" t="s">
        <v>86</v>
      </c>
      <c r="K1307" s="5" t="s">
        <v>21</v>
      </c>
      <c r="L1307" s="5" t="s">
        <v>22</v>
      </c>
      <c r="M1307" s="5" t="s">
        <v>1839</v>
      </c>
      <c r="N1307" s="6">
        <v>57000</v>
      </c>
      <c r="O1307" s="6">
        <v>14667300.723239999</v>
      </c>
    </row>
    <row r="1308" spans="1:15" x14ac:dyDescent="0.3">
      <c r="A1308" s="3" t="str">
        <f>List!$I$7</f>
        <v>2019-20</v>
      </c>
      <c r="B1308" s="3" t="s">
        <v>101</v>
      </c>
      <c r="C1308" s="3">
        <v>9</v>
      </c>
      <c r="D1308" s="3" t="s">
        <v>1816</v>
      </c>
      <c r="E1308" s="3" t="s">
        <v>195</v>
      </c>
      <c r="F1308" s="3">
        <v>37</v>
      </c>
      <c r="G1308" s="3" t="s">
        <v>496</v>
      </c>
      <c r="H1308" s="3" t="s">
        <v>943</v>
      </c>
      <c r="I1308" s="3" t="s">
        <v>32</v>
      </c>
      <c r="J1308" s="3" t="s">
        <v>44</v>
      </c>
      <c r="K1308" s="3" t="s">
        <v>21</v>
      </c>
      <c r="L1308" s="3" t="s">
        <v>22</v>
      </c>
      <c r="M1308" s="3" t="s">
        <v>1840</v>
      </c>
      <c r="N1308" s="4">
        <v>127500</v>
      </c>
      <c r="O1308" s="4">
        <v>35323395.294</v>
      </c>
    </row>
    <row r="1309" spans="1:15" x14ac:dyDescent="0.3">
      <c r="A1309" s="5" t="str">
        <f>List!$I$7</f>
        <v>2019-20</v>
      </c>
      <c r="B1309" s="5" t="s">
        <v>141</v>
      </c>
      <c r="C1309" s="5">
        <v>5</v>
      </c>
      <c r="D1309" s="5" t="s">
        <v>1819</v>
      </c>
      <c r="E1309" s="5" t="s">
        <v>260</v>
      </c>
      <c r="F1309" s="5">
        <v>39</v>
      </c>
      <c r="G1309" s="5" t="s">
        <v>326</v>
      </c>
      <c r="H1309" s="5" t="s">
        <v>95</v>
      </c>
      <c r="I1309" s="5" t="s">
        <v>40</v>
      </c>
      <c r="J1309" s="5" t="s">
        <v>72</v>
      </c>
      <c r="K1309" s="5" t="s">
        <v>48</v>
      </c>
      <c r="L1309" s="5" t="s">
        <v>55</v>
      </c>
      <c r="M1309" s="5" t="s">
        <v>1841</v>
      </c>
      <c r="N1309" s="6">
        <v>124500</v>
      </c>
      <c r="O1309" s="6">
        <v>228624.22044000003</v>
      </c>
    </row>
    <row r="1310" spans="1:15" x14ac:dyDescent="0.3">
      <c r="A1310" s="3" t="str">
        <f>List!$I$7</f>
        <v>2019-20</v>
      </c>
      <c r="B1310" s="3" t="s">
        <v>50</v>
      </c>
      <c r="C1310" s="3">
        <v>11</v>
      </c>
      <c r="D1310" s="3" t="s">
        <v>1817</v>
      </c>
      <c r="E1310" s="3" t="s">
        <v>267</v>
      </c>
      <c r="F1310" s="3">
        <v>70</v>
      </c>
      <c r="G1310" s="3" t="s">
        <v>331</v>
      </c>
      <c r="H1310" s="3" t="s">
        <v>745</v>
      </c>
      <c r="I1310" s="3" t="s">
        <v>40</v>
      </c>
      <c r="J1310" s="3" t="s">
        <v>1806</v>
      </c>
      <c r="K1310" s="3" t="s">
        <v>21</v>
      </c>
      <c r="L1310" s="3" t="s">
        <v>22</v>
      </c>
      <c r="M1310" s="3" t="s">
        <v>1840</v>
      </c>
      <c r="N1310" s="4">
        <v>39000</v>
      </c>
      <c r="O1310" s="4">
        <v>236316.53760000001</v>
      </c>
    </row>
    <row r="1311" spans="1:15" x14ac:dyDescent="0.3">
      <c r="A1311" s="5" t="str">
        <f>List!$I$7</f>
        <v>2019-20</v>
      </c>
      <c r="B1311" s="5" t="s">
        <v>76</v>
      </c>
      <c r="C1311" s="5">
        <v>4</v>
      </c>
      <c r="D1311" s="5" t="s">
        <v>1819</v>
      </c>
      <c r="E1311" s="5" t="s">
        <v>188</v>
      </c>
      <c r="F1311" s="5">
        <v>63</v>
      </c>
      <c r="G1311" s="5" t="s">
        <v>513</v>
      </c>
      <c r="H1311" s="5" t="s">
        <v>655</v>
      </c>
      <c r="I1311" s="5" t="s">
        <v>54</v>
      </c>
      <c r="J1311" s="5" t="s">
        <v>1805</v>
      </c>
      <c r="K1311" s="5" t="s">
        <v>21</v>
      </c>
      <c r="L1311" s="5" t="s">
        <v>22</v>
      </c>
      <c r="M1311" s="5" t="s">
        <v>1840</v>
      </c>
      <c r="N1311" s="6">
        <v>130500</v>
      </c>
      <c r="O1311" s="6">
        <v>28785161.631599996</v>
      </c>
    </row>
    <row r="1312" spans="1:15" x14ac:dyDescent="0.3">
      <c r="A1312" s="3" t="str">
        <f>List!$I$7</f>
        <v>2019-20</v>
      </c>
      <c r="B1312" s="3" t="s">
        <v>45</v>
      </c>
      <c r="C1312" s="3">
        <v>2</v>
      </c>
      <c r="D1312" s="3" t="s">
        <v>1818</v>
      </c>
      <c r="E1312" s="3" t="s">
        <v>322</v>
      </c>
      <c r="F1312" s="3">
        <v>24</v>
      </c>
      <c r="G1312" s="3" t="s">
        <v>725</v>
      </c>
      <c r="H1312" s="3" t="s">
        <v>1666</v>
      </c>
      <c r="I1312" s="3" t="s">
        <v>32</v>
      </c>
      <c r="J1312" s="3" t="s">
        <v>72</v>
      </c>
      <c r="K1312" s="3" t="s">
        <v>48</v>
      </c>
      <c r="L1312" s="3" t="s">
        <v>49</v>
      </c>
      <c r="M1312" s="3" t="s">
        <v>1840</v>
      </c>
      <c r="N1312" s="4">
        <v>79500</v>
      </c>
      <c r="O1312" s="4">
        <v>201201.22880000001</v>
      </c>
    </row>
    <row r="1313" spans="1:15" x14ac:dyDescent="0.3">
      <c r="A1313" s="5" t="str">
        <f>List!$I$7</f>
        <v>2019-20</v>
      </c>
      <c r="B1313" s="5" t="s">
        <v>60</v>
      </c>
      <c r="C1313" s="5">
        <v>6</v>
      </c>
      <c r="D1313" s="5" t="s">
        <v>1819</v>
      </c>
      <c r="E1313" s="5" t="s">
        <v>23</v>
      </c>
      <c r="F1313" s="5">
        <v>24</v>
      </c>
      <c r="G1313" s="5" t="s">
        <v>727</v>
      </c>
      <c r="H1313" s="5" t="s">
        <v>1073</v>
      </c>
      <c r="I1313" s="5" t="s">
        <v>63</v>
      </c>
      <c r="J1313" s="5" t="s">
        <v>86</v>
      </c>
      <c r="K1313" s="5" t="s">
        <v>48</v>
      </c>
      <c r="L1313" s="5" t="s">
        <v>49</v>
      </c>
      <c r="M1313" s="5" t="s">
        <v>1839</v>
      </c>
      <c r="N1313" s="6">
        <v>87000</v>
      </c>
      <c r="O1313" s="6">
        <v>18268797.270240001</v>
      </c>
    </row>
    <row r="1314" spans="1:15" x14ac:dyDescent="0.3">
      <c r="A1314" s="3" t="str">
        <f>List!$I$7</f>
        <v>2019-20</v>
      </c>
      <c r="B1314" s="3" t="s">
        <v>125</v>
      </c>
      <c r="C1314" s="3">
        <v>7</v>
      </c>
      <c r="D1314" s="3" t="s">
        <v>1816</v>
      </c>
      <c r="E1314" s="3" t="s">
        <v>136</v>
      </c>
      <c r="F1314" s="3">
        <v>55</v>
      </c>
      <c r="G1314" s="3" t="s">
        <v>1694</v>
      </c>
      <c r="H1314" s="3" t="s">
        <v>1578</v>
      </c>
      <c r="I1314" s="3" t="s">
        <v>40</v>
      </c>
      <c r="J1314" s="3" t="s">
        <v>1806</v>
      </c>
      <c r="K1314" s="3" t="s">
        <v>48</v>
      </c>
      <c r="L1314" s="3" t="s">
        <v>55</v>
      </c>
      <c r="M1314" s="3" t="s">
        <v>1839</v>
      </c>
      <c r="N1314" s="4">
        <v>94500</v>
      </c>
      <c r="O1314" s="4">
        <v>3777718.1904000007</v>
      </c>
    </row>
    <row r="1315" spans="1:15" x14ac:dyDescent="0.3">
      <c r="A1315" s="5" t="str">
        <f>List!$I$7</f>
        <v>2019-20</v>
      </c>
      <c r="B1315" s="5" t="s">
        <v>83</v>
      </c>
      <c r="C1315" s="5">
        <v>3</v>
      </c>
      <c r="D1315" s="5" t="s">
        <v>1818</v>
      </c>
      <c r="E1315" s="5" t="s">
        <v>46</v>
      </c>
      <c r="F1315" s="5">
        <v>27</v>
      </c>
      <c r="G1315" s="5" t="s">
        <v>830</v>
      </c>
      <c r="H1315" s="5" t="s">
        <v>716</v>
      </c>
      <c r="I1315" s="5" t="s">
        <v>26</v>
      </c>
      <c r="J1315" s="5" t="s">
        <v>33</v>
      </c>
      <c r="K1315" s="5" t="s">
        <v>48</v>
      </c>
      <c r="L1315" s="5" t="s">
        <v>55</v>
      </c>
      <c r="M1315" s="5" t="s">
        <v>1840</v>
      </c>
      <c r="N1315" s="6">
        <v>82500</v>
      </c>
      <c r="O1315" s="6">
        <v>1774148.8269999998</v>
      </c>
    </row>
    <row r="1316" spans="1:15" x14ac:dyDescent="0.3">
      <c r="A1316" s="3" t="str">
        <f>List!$I$7</f>
        <v>2019-20</v>
      </c>
      <c r="B1316" s="3" t="s">
        <v>116</v>
      </c>
      <c r="C1316" s="3">
        <v>1</v>
      </c>
      <c r="D1316" s="3" t="s">
        <v>1818</v>
      </c>
      <c r="E1316" s="3" t="s">
        <v>180</v>
      </c>
      <c r="F1316" s="3">
        <v>56</v>
      </c>
      <c r="G1316" s="3" t="s">
        <v>852</v>
      </c>
      <c r="H1316" s="3" t="s">
        <v>854</v>
      </c>
      <c r="I1316" s="3" t="s">
        <v>26</v>
      </c>
      <c r="J1316" s="3" t="s">
        <v>1805</v>
      </c>
      <c r="K1316" s="3" t="s">
        <v>34</v>
      </c>
      <c r="L1316" s="3" t="s">
        <v>35</v>
      </c>
      <c r="M1316" s="3" t="s">
        <v>1840</v>
      </c>
      <c r="N1316" s="4">
        <v>31500</v>
      </c>
      <c r="O1316" s="4">
        <v>229198.56960000002</v>
      </c>
    </row>
    <row r="1317" spans="1:15" x14ac:dyDescent="0.3">
      <c r="A1317" s="5" t="str">
        <f>List!$I$7</f>
        <v>2019-20</v>
      </c>
      <c r="B1317" s="5" t="s">
        <v>45</v>
      </c>
      <c r="C1317" s="5">
        <v>2</v>
      </c>
      <c r="D1317" s="5" t="s">
        <v>1818</v>
      </c>
      <c r="E1317" s="5" t="s">
        <v>41</v>
      </c>
      <c r="F1317" s="5">
        <v>36</v>
      </c>
      <c r="G1317" s="5" t="s">
        <v>1070</v>
      </c>
      <c r="H1317" s="5" t="s">
        <v>1302</v>
      </c>
      <c r="I1317" s="5" t="s">
        <v>40</v>
      </c>
      <c r="J1317" s="5" t="s">
        <v>1805</v>
      </c>
      <c r="K1317" s="5" t="s">
        <v>48</v>
      </c>
      <c r="L1317" s="5" t="s">
        <v>55</v>
      </c>
      <c r="M1317" s="5" t="s">
        <v>1840</v>
      </c>
      <c r="N1317" s="6">
        <v>75000</v>
      </c>
      <c r="O1317" s="6">
        <v>329098.66000000003</v>
      </c>
    </row>
    <row r="1318" spans="1:15" x14ac:dyDescent="0.3">
      <c r="A1318" s="3" t="str">
        <f>List!$I$7</f>
        <v>2019-20</v>
      </c>
      <c r="B1318" s="3" t="s">
        <v>16</v>
      </c>
      <c r="C1318" s="3">
        <v>10</v>
      </c>
      <c r="D1318" s="3" t="s">
        <v>1817</v>
      </c>
      <c r="E1318" s="3" t="s">
        <v>195</v>
      </c>
      <c r="F1318" s="3">
        <v>55</v>
      </c>
      <c r="G1318" s="3" t="s">
        <v>734</v>
      </c>
      <c r="H1318" s="3" t="s">
        <v>964</v>
      </c>
      <c r="I1318" s="3" t="s">
        <v>40</v>
      </c>
      <c r="J1318" s="3" t="s">
        <v>44</v>
      </c>
      <c r="K1318" s="3" t="s">
        <v>48</v>
      </c>
      <c r="L1318" s="3" t="s">
        <v>55</v>
      </c>
      <c r="M1318" s="3" t="s">
        <v>1840</v>
      </c>
      <c r="N1318" s="4">
        <v>67500</v>
      </c>
      <c r="O1318" s="4">
        <v>1179465.0119999999</v>
      </c>
    </row>
    <row r="1319" spans="1:15" x14ac:dyDescent="0.3">
      <c r="A1319" s="5" t="str">
        <f>List!$I$7</f>
        <v>2019-20</v>
      </c>
      <c r="B1319" s="5" t="s">
        <v>60</v>
      </c>
      <c r="C1319" s="5">
        <v>6</v>
      </c>
      <c r="D1319" s="5" t="s">
        <v>1819</v>
      </c>
      <c r="E1319" s="5" t="s">
        <v>131</v>
      </c>
      <c r="F1319" s="5">
        <v>19</v>
      </c>
      <c r="G1319" s="5" t="s">
        <v>1214</v>
      </c>
      <c r="H1319" s="5" t="s">
        <v>242</v>
      </c>
      <c r="I1319" s="5" t="s">
        <v>59</v>
      </c>
      <c r="J1319" s="5" t="s">
        <v>86</v>
      </c>
      <c r="K1319" s="5" t="s">
        <v>48</v>
      </c>
      <c r="L1319" s="5" t="s">
        <v>49</v>
      </c>
      <c r="M1319" s="5" t="s">
        <v>1840</v>
      </c>
      <c r="N1319" s="6">
        <v>108000</v>
      </c>
      <c r="O1319" s="6">
        <v>8894823.7752</v>
      </c>
    </row>
    <row r="1320" spans="1:15" x14ac:dyDescent="0.3">
      <c r="A1320" s="3" t="str">
        <f>List!$I$7</f>
        <v>2019-20</v>
      </c>
      <c r="B1320" s="3" t="s">
        <v>76</v>
      </c>
      <c r="C1320" s="3">
        <v>4</v>
      </c>
      <c r="D1320" s="3" t="s">
        <v>1819</v>
      </c>
      <c r="E1320" s="3" t="s">
        <v>56</v>
      </c>
      <c r="F1320" s="3">
        <v>46</v>
      </c>
      <c r="G1320" s="3" t="s">
        <v>735</v>
      </c>
      <c r="H1320" s="3" t="s">
        <v>341</v>
      </c>
      <c r="I1320" s="3" t="s">
        <v>80</v>
      </c>
      <c r="J1320" s="3" t="s">
        <v>1805</v>
      </c>
      <c r="K1320" s="3" t="s">
        <v>34</v>
      </c>
      <c r="L1320" s="3" t="s">
        <v>35</v>
      </c>
      <c r="M1320" s="3" t="s">
        <v>1840</v>
      </c>
      <c r="N1320" s="4">
        <v>94500</v>
      </c>
      <c r="O1320" s="4">
        <v>39507906.160799995</v>
      </c>
    </row>
    <row r="1321" spans="1:15" x14ac:dyDescent="0.3">
      <c r="A1321" s="5" t="str">
        <f>List!$I$7</f>
        <v>2019-20</v>
      </c>
      <c r="B1321" s="5" t="s">
        <v>76</v>
      </c>
      <c r="C1321" s="5">
        <v>4</v>
      </c>
      <c r="D1321" s="5" t="s">
        <v>1819</v>
      </c>
      <c r="E1321" s="5" t="s">
        <v>170</v>
      </c>
      <c r="F1321" s="5">
        <v>73</v>
      </c>
      <c r="G1321" s="5" t="s">
        <v>757</v>
      </c>
      <c r="H1321" s="5" t="s">
        <v>311</v>
      </c>
      <c r="I1321" s="5" t="s">
        <v>80</v>
      </c>
      <c r="J1321" s="5" t="s">
        <v>1806</v>
      </c>
      <c r="K1321" s="5" t="s">
        <v>48</v>
      </c>
      <c r="L1321" s="5" t="s">
        <v>49</v>
      </c>
      <c r="M1321" s="5" t="s">
        <v>1841</v>
      </c>
      <c r="N1321" s="6">
        <v>144000</v>
      </c>
      <c r="O1321" s="6">
        <v>1056583.4400000002</v>
      </c>
    </row>
    <row r="1322" spans="1:15" x14ac:dyDescent="0.3">
      <c r="A1322" s="3" t="str">
        <f>List!$I$7</f>
        <v>2019-20</v>
      </c>
      <c r="B1322" s="3" t="s">
        <v>76</v>
      </c>
      <c r="C1322" s="3">
        <v>4</v>
      </c>
      <c r="D1322" s="3" t="s">
        <v>1819</v>
      </c>
      <c r="E1322" s="3" t="s">
        <v>540</v>
      </c>
      <c r="F1322" s="3">
        <v>75</v>
      </c>
      <c r="G1322" s="3" t="s">
        <v>200</v>
      </c>
      <c r="H1322" s="3" t="s">
        <v>407</v>
      </c>
      <c r="I1322" s="3" t="s">
        <v>80</v>
      </c>
      <c r="J1322" s="3" t="s">
        <v>44</v>
      </c>
      <c r="K1322" s="3" t="s">
        <v>21</v>
      </c>
      <c r="L1322" s="3" t="s">
        <v>22</v>
      </c>
      <c r="M1322" s="3" t="s">
        <v>1840</v>
      </c>
      <c r="N1322" s="4">
        <v>87000</v>
      </c>
      <c r="O1322" s="4">
        <v>2609062.7200000002</v>
      </c>
    </row>
    <row r="1323" spans="1:15" x14ac:dyDescent="0.3">
      <c r="A1323" s="5" t="str">
        <f>List!$I$7</f>
        <v>2019-20</v>
      </c>
      <c r="B1323" s="5" t="s">
        <v>36</v>
      </c>
      <c r="C1323" s="5">
        <v>8</v>
      </c>
      <c r="D1323" s="5" t="s">
        <v>1816</v>
      </c>
      <c r="E1323" s="5" t="s">
        <v>70</v>
      </c>
      <c r="F1323" s="5">
        <v>17</v>
      </c>
      <c r="G1323" s="5" t="s">
        <v>1395</v>
      </c>
      <c r="H1323" s="5" t="s">
        <v>787</v>
      </c>
      <c r="I1323" s="5" t="s">
        <v>40</v>
      </c>
      <c r="J1323" s="5" t="s">
        <v>86</v>
      </c>
      <c r="K1323" s="5" t="s">
        <v>27</v>
      </c>
      <c r="L1323" s="5" t="s">
        <v>28</v>
      </c>
      <c r="M1323" s="5" t="s">
        <v>1841</v>
      </c>
      <c r="N1323" s="6">
        <v>34500</v>
      </c>
      <c r="O1323" s="6">
        <v>149934.68160000001</v>
      </c>
    </row>
    <row r="1324" spans="1:15" x14ac:dyDescent="0.3">
      <c r="A1324" s="3" t="str">
        <f>List!$I$7</f>
        <v>2019-20</v>
      </c>
      <c r="B1324" s="3" t="s">
        <v>125</v>
      </c>
      <c r="C1324" s="3">
        <v>7</v>
      </c>
      <c r="D1324" s="3" t="s">
        <v>1816</v>
      </c>
      <c r="E1324" s="3" t="s">
        <v>188</v>
      </c>
      <c r="F1324" s="3">
        <v>2</v>
      </c>
      <c r="G1324" s="3" t="s">
        <v>737</v>
      </c>
      <c r="H1324" s="3" t="s">
        <v>446</v>
      </c>
      <c r="I1324" s="3" t="s">
        <v>20</v>
      </c>
      <c r="J1324" s="3" t="s">
        <v>72</v>
      </c>
      <c r="K1324" s="3" t="s">
        <v>34</v>
      </c>
      <c r="L1324" s="3" t="s">
        <v>35</v>
      </c>
      <c r="M1324" s="3" t="s">
        <v>1840</v>
      </c>
      <c r="N1324" s="4">
        <v>90000</v>
      </c>
      <c r="O1324" s="4">
        <v>2403343.2456</v>
      </c>
    </row>
    <row r="1325" spans="1:15" x14ac:dyDescent="0.3">
      <c r="A1325" s="5" t="str">
        <f>List!$I$7</f>
        <v>2019-20</v>
      </c>
      <c r="B1325" s="5" t="s">
        <v>45</v>
      </c>
      <c r="C1325" s="5">
        <v>2</v>
      </c>
      <c r="D1325" s="5" t="s">
        <v>1818</v>
      </c>
      <c r="E1325" s="5" t="s">
        <v>41</v>
      </c>
      <c r="F1325" s="5">
        <v>24</v>
      </c>
      <c r="G1325" s="5" t="s">
        <v>738</v>
      </c>
      <c r="H1325" s="5" t="s">
        <v>438</v>
      </c>
      <c r="I1325" s="5" t="s">
        <v>40</v>
      </c>
      <c r="J1325" s="5" t="s">
        <v>72</v>
      </c>
      <c r="K1325" s="5" t="s">
        <v>48</v>
      </c>
      <c r="L1325" s="5" t="s">
        <v>49</v>
      </c>
      <c r="M1325" s="5" t="s">
        <v>1839</v>
      </c>
      <c r="N1325" s="6">
        <v>135000</v>
      </c>
      <c r="O1325" s="6">
        <v>2606239.1519999998</v>
      </c>
    </row>
    <row r="1326" spans="1:15" x14ac:dyDescent="0.3">
      <c r="A1326" s="3" t="str">
        <f>List!$I$7</f>
        <v>2019-20</v>
      </c>
      <c r="B1326" s="3" t="s">
        <v>101</v>
      </c>
      <c r="C1326" s="3">
        <v>9</v>
      </c>
      <c r="D1326" s="3" t="s">
        <v>1816</v>
      </c>
      <c r="E1326" s="3" t="s">
        <v>402</v>
      </c>
      <c r="F1326" s="3">
        <v>19</v>
      </c>
      <c r="G1326" s="3" t="s">
        <v>310</v>
      </c>
      <c r="H1326" s="3" t="s">
        <v>972</v>
      </c>
      <c r="I1326" s="3" t="s">
        <v>32</v>
      </c>
      <c r="J1326" s="3" t="s">
        <v>44</v>
      </c>
      <c r="K1326" s="3" t="s">
        <v>48</v>
      </c>
      <c r="L1326" s="3" t="s">
        <v>49</v>
      </c>
      <c r="M1326" s="3" t="s">
        <v>1839</v>
      </c>
      <c r="N1326" s="4">
        <v>48000</v>
      </c>
      <c r="O1326" s="4">
        <v>543739.75040000002</v>
      </c>
    </row>
    <row r="1327" spans="1:15" x14ac:dyDescent="0.3">
      <c r="A1327" s="5" t="str">
        <f>List!$I$7</f>
        <v>2019-20</v>
      </c>
      <c r="B1327" s="5" t="s">
        <v>141</v>
      </c>
      <c r="C1327" s="5">
        <v>5</v>
      </c>
      <c r="D1327" s="5" t="s">
        <v>1819</v>
      </c>
      <c r="E1327" s="5" t="s">
        <v>191</v>
      </c>
      <c r="F1327" s="5">
        <v>70</v>
      </c>
      <c r="G1327" s="5" t="s">
        <v>645</v>
      </c>
      <c r="H1327" s="5" t="s">
        <v>762</v>
      </c>
      <c r="I1327" s="5" t="s">
        <v>59</v>
      </c>
      <c r="J1327" s="5" t="s">
        <v>44</v>
      </c>
      <c r="K1327" s="5" t="s">
        <v>21</v>
      </c>
      <c r="L1327" s="5" t="s">
        <v>22</v>
      </c>
      <c r="M1327" s="5" t="s">
        <v>1841</v>
      </c>
      <c r="N1327" s="6">
        <v>36000</v>
      </c>
      <c r="O1327" s="6">
        <v>285929.74080000003</v>
      </c>
    </row>
    <row r="1328" spans="1:15" x14ac:dyDescent="0.3">
      <c r="A1328" s="3" t="str">
        <f>List!$I$7</f>
        <v>2019-20</v>
      </c>
      <c r="B1328" s="3" t="s">
        <v>116</v>
      </c>
      <c r="C1328" s="3">
        <v>1</v>
      </c>
      <c r="D1328" s="3" t="s">
        <v>1818</v>
      </c>
      <c r="E1328" s="3" t="s">
        <v>322</v>
      </c>
      <c r="F1328" s="3">
        <v>17</v>
      </c>
      <c r="G1328" s="3" t="s">
        <v>630</v>
      </c>
      <c r="H1328" s="3" t="s">
        <v>334</v>
      </c>
      <c r="I1328" s="3" t="s">
        <v>80</v>
      </c>
      <c r="J1328" s="3" t="s">
        <v>1805</v>
      </c>
      <c r="K1328" s="3" t="s">
        <v>27</v>
      </c>
      <c r="L1328" s="3" t="s">
        <v>28</v>
      </c>
      <c r="M1328" s="3" t="s">
        <v>1840</v>
      </c>
      <c r="N1328" s="4">
        <v>76500</v>
      </c>
      <c r="O1328" s="4">
        <v>556625.09759999998</v>
      </c>
    </row>
    <row r="1329" spans="1:15" x14ac:dyDescent="0.3">
      <c r="A1329" s="5" t="str">
        <f>List!$I$7</f>
        <v>2019-20</v>
      </c>
      <c r="B1329" s="5" t="s">
        <v>101</v>
      </c>
      <c r="C1329" s="5">
        <v>9</v>
      </c>
      <c r="D1329" s="5" t="s">
        <v>1816</v>
      </c>
      <c r="E1329" s="5" t="s">
        <v>226</v>
      </c>
      <c r="F1329" s="5">
        <v>8</v>
      </c>
      <c r="G1329" s="5" t="s">
        <v>742</v>
      </c>
      <c r="H1329" s="5" t="s">
        <v>704</v>
      </c>
      <c r="I1329" s="5" t="s">
        <v>20</v>
      </c>
      <c r="J1329" s="5" t="s">
        <v>1806</v>
      </c>
      <c r="K1329" s="5" t="s">
        <v>27</v>
      </c>
      <c r="L1329" s="5" t="s">
        <v>35</v>
      </c>
      <c r="M1329" s="5" t="s">
        <v>1841</v>
      </c>
      <c r="N1329" s="6">
        <v>109500</v>
      </c>
      <c r="O1329" s="6">
        <v>2544657.0534000001</v>
      </c>
    </row>
    <row r="1330" spans="1:15" x14ac:dyDescent="0.3">
      <c r="A1330" s="3" t="str">
        <f>List!$I$7</f>
        <v>2019-20</v>
      </c>
      <c r="B1330" s="3" t="s">
        <v>60</v>
      </c>
      <c r="C1330" s="3">
        <v>6</v>
      </c>
      <c r="D1330" s="3" t="s">
        <v>1819</v>
      </c>
      <c r="E1330" s="3" t="s">
        <v>209</v>
      </c>
      <c r="F1330" s="3">
        <v>76</v>
      </c>
      <c r="G1330" s="3" t="s">
        <v>744</v>
      </c>
      <c r="H1330" s="3" t="s">
        <v>661</v>
      </c>
      <c r="I1330" s="3" t="s">
        <v>20</v>
      </c>
      <c r="J1330" s="3" t="s">
        <v>1806</v>
      </c>
      <c r="K1330" s="3" t="s">
        <v>48</v>
      </c>
      <c r="L1330" s="3" t="s">
        <v>49</v>
      </c>
      <c r="M1330" s="3" t="s">
        <v>1840</v>
      </c>
      <c r="N1330" s="4">
        <v>82500</v>
      </c>
      <c r="O1330" s="4">
        <v>775625.00399999996</v>
      </c>
    </row>
    <row r="1331" spans="1:15" x14ac:dyDescent="0.3">
      <c r="A1331" s="5" t="str">
        <f>List!$I$7</f>
        <v>2019-20</v>
      </c>
      <c r="B1331" s="5" t="s">
        <v>36</v>
      </c>
      <c r="C1331" s="5">
        <v>8</v>
      </c>
      <c r="D1331" s="5" t="s">
        <v>1816</v>
      </c>
      <c r="E1331" s="5" t="s">
        <v>142</v>
      </c>
      <c r="F1331" s="5">
        <v>51</v>
      </c>
      <c r="G1331" s="5" t="s">
        <v>509</v>
      </c>
      <c r="H1331" s="5" t="s">
        <v>387</v>
      </c>
      <c r="I1331" s="5" t="s">
        <v>40</v>
      </c>
      <c r="J1331" s="5" t="s">
        <v>44</v>
      </c>
      <c r="K1331" s="5" t="s">
        <v>21</v>
      </c>
      <c r="L1331" s="5" t="s">
        <v>22</v>
      </c>
      <c r="M1331" s="5" t="s">
        <v>1839</v>
      </c>
      <c r="N1331" s="6">
        <v>52500</v>
      </c>
      <c r="O1331" s="6">
        <v>5053652.6040000012</v>
      </c>
    </row>
    <row r="1332" spans="1:15" x14ac:dyDescent="0.3">
      <c r="A1332" s="3" t="str">
        <f>List!$I$7</f>
        <v>2019-20</v>
      </c>
      <c r="B1332" s="3" t="s">
        <v>101</v>
      </c>
      <c r="C1332" s="3">
        <v>9</v>
      </c>
      <c r="D1332" s="3" t="s">
        <v>1816</v>
      </c>
      <c r="E1332" s="3" t="s">
        <v>295</v>
      </c>
      <c r="F1332" s="3">
        <v>76</v>
      </c>
      <c r="G1332" s="3" t="s">
        <v>1604</v>
      </c>
      <c r="H1332" s="3" t="s">
        <v>756</v>
      </c>
      <c r="I1332" s="3" t="s">
        <v>63</v>
      </c>
      <c r="J1332" s="3" t="s">
        <v>1806</v>
      </c>
      <c r="K1332" s="3" t="s">
        <v>48</v>
      </c>
      <c r="L1332" s="3" t="s">
        <v>49</v>
      </c>
      <c r="M1332" s="3" t="s">
        <v>1841</v>
      </c>
      <c r="N1332" s="4">
        <v>91500</v>
      </c>
      <c r="O1332" s="4">
        <v>649290.09024000005</v>
      </c>
    </row>
    <row r="1333" spans="1:15" x14ac:dyDescent="0.3">
      <c r="A1333" s="5" t="str">
        <f>List!$I$7</f>
        <v>2019-20</v>
      </c>
      <c r="B1333" s="5" t="s">
        <v>92</v>
      </c>
      <c r="C1333" s="5">
        <v>12</v>
      </c>
      <c r="D1333" s="5" t="s">
        <v>1817</v>
      </c>
      <c r="E1333" s="5" t="s">
        <v>17</v>
      </c>
      <c r="F1333" s="5">
        <v>12</v>
      </c>
      <c r="G1333" s="5" t="s">
        <v>983</v>
      </c>
      <c r="H1333" s="5" t="s">
        <v>786</v>
      </c>
      <c r="I1333" s="5" t="s">
        <v>40</v>
      </c>
      <c r="J1333" s="5" t="s">
        <v>86</v>
      </c>
      <c r="K1333" s="5" t="s">
        <v>48</v>
      </c>
      <c r="L1333" s="5" t="s">
        <v>55</v>
      </c>
      <c r="M1333" s="5" t="s">
        <v>1839</v>
      </c>
      <c r="N1333" s="6">
        <v>108000</v>
      </c>
      <c r="O1333" s="6">
        <v>36540201.456</v>
      </c>
    </row>
    <row r="1334" spans="1:15" x14ac:dyDescent="0.3">
      <c r="A1334" s="3" t="str">
        <f>List!$I$7</f>
        <v>2019-20</v>
      </c>
      <c r="B1334" s="3" t="s">
        <v>16</v>
      </c>
      <c r="C1334" s="3">
        <v>10</v>
      </c>
      <c r="D1334" s="3" t="s">
        <v>1817</v>
      </c>
      <c r="E1334" s="3" t="s">
        <v>540</v>
      </c>
      <c r="F1334" s="3">
        <v>36</v>
      </c>
      <c r="G1334" s="3" t="s">
        <v>747</v>
      </c>
      <c r="H1334" s="3" t="s">
        <v>404</v>
      </c>
      <c r="I1334" s="3" t="s">
        <v>59</v>
      </c>
      <c r="J1334" s="3" t="s">
        <v>33</v>
      </c>
      <c r="K1334" s="3" t="s">
        <v>48</v>
      </c>
      <c r="L1334" s="3" t="s">
        <v>55</v>
      </c>
      <c r="M1334" s="3" t="s">
        <v>1840</v>
      </c>
      <c r="N1334" s="4">
        <v>78000</v>
      </c>
      <c r="O1334" s="4">
        <v>5002507.9103999995</v>
      </c>
    </row>
    <row r="1335" spans="1:15" x14ac:dyDescent="0.3">
      <c r="A1335" s="5" t="str">
        <f>List!$I$7</f>
        <v>2019-20</v>
      </c>
      <c r="B1335" s="5" t="s">
        <v>16</v>
      </c>
      <c r="C1335" s="5">
        <v>10</v>
      </c>
      <c r="D1335" s="5" t="s">
        <v>1817</v>
      </c>
      <c r="E1335" s="5" t="s">
        <v>126</v>
      </c>
      <c r="F1335" s="5">
        <v>12</v>
      </c>
      <c r="G1335" s="5" t="s">
        <v>748</v>
      </c>
      <c r="H1335" s="5" t="s">
        <v>103</v>
      </c>
      <c r="I1335" s="5" t="s">
        <v>20</v>
      </c>
      <c r="J1335" s="5" t="s">
        <v>86</v>
      </c>
      <c r="K1335" s="5" t="s">
        <v>48</v>
      </c>
      <c r="L1335" s="5" t="s">
        <v>55</v>
      </c>
      <c r="M1335" s="5" t="s">
        <v>1841</v>
      </c>
      <c r="N1335" s="6">
        <v>45000</v>
      </c>
      <c r="O1335" s="6">
        <v>2357659.4175</v>
      </c>
    </row>
    <row r="1336" spans="1:15" x14ac:dyDescent="0.3">
      <c r="A1336" s="3" t="str">
        <f>List!$I$7</f>
        <v>2019-20</v>
      </c>
      <c r="B1336" s="3" t="s">
        <v>36</v>
      </c>
      <c r="C1336" s="3">
        <v>8</v>
      </c>
      <c r="D1336" s="3" t="s">
        <v>1816</v>
      </c>
      <c r="E1336" s="3" t="s">
        <v>286</v>
      </c>
      <c r="F1336" s="3">
        <v>59</v>
      </c>
      <c r="G1336" s="3" t="s">
        <v>750</v>
      </c>
      <c r="H1336" s="3" t="s">
        <v>427</v>
      </c>
      <c r="I1336" s="3" t="s">
        <v>59</v>
      </c>
      <c r="J1336" s="3" t="s">
        <v>72</v>
      </c>
      <c r="K1336" s="3" t="s">
        <v>34</v>
      </c>
      <c r="L1336" s="3" t="s">
        <v>35</v>
      </c>
      <c r="M1336" s="3" t="s">
        <v>1839</v>
      </c>
      <c r="N1336" s="4">
        <v>58500</v>
      </c>
      <c r="O1336" s="4">
        <v>4404368.3111999994</v>
      </c>
    </row>
    <row r="1337" spans="1:15" x14ac:dyDescent="0.3">
      <c r="A1337" s="5" t="str">
        <f>List!$I$7</f>
        <v>2019-20</v>
      </c>
      <c r="B1337" s="5" t="s">
        <v>101</v>
      </c>
      <c r="C1337" s="5">
        <v>9</v>
      </c>
      <c r="D1337" s="5" t="s">
        <v>1816</v>
      </c>
      <c r="E1337" s="5" t="s">
        <v>260</v>
      </c>
      <c r="F1337" s="5">
        <v>6</v>
      </c>
      <c r="G1337" s="5" t="s">
        <v>1606</v>
      </c>
      <c r="H1337" s="5" t="s">
        <v>832</v>
      </c>
      <c r="I1337" s="5" t="s">
        <v>59</v>
      </c>
      <c r="J1337" s="5" t="s">
        <v>1805</v>
      </c>
      <c r="K1337" s="5" t="s">
        <v>34</v>
      </c>
      <c r="L1337" s="5" t="s">
        <v>35</v>
      </c>
      <c r="M1337" s="5" t="s">
        <v>1839</v>
      </c>
      <c r="N1337" s="6">
        <v>75000</v>
      </c>
      <c r="O1337" s="6">
        <v>7904802.7299999995</v>
      </c>
    </row>
    <row r="1338" spans="1:15" x14ac:dyDescent="0.3">
      <c r="A1338" s="3" t="str">
        <f>List!$I$7</f>
        <v>2019-20</v>
      </c>
      <c r="B1338" s="3" t="s">
        <v>45</v>
      </c>
      <c r="C1338" s="3">
        <v>2</v>
      </c>
      <c r="D1338" s="3" t="s">
        <v>1818</v>
      </c>
      <c r="E1338" s="3" t="s">
        <v>64</v>
      </c>
      <c r="F1338" s="3">
        <v>75</v>
      </c>
      <c r="G1338" s="3" t="s">
        <v>1281</v>
      </c>
      <c r="H1338" s="3" t="s">
        <v>88</v>
      </c>
      <c r="I1338" s="3" t="s">
        <v>20</v>
      </c>
      <c r="J1338" s="3" t="s">
        <v>1805</v>
      </c>
      <c r="K1338" s="3" t="s">
        <v>21</v>
      </c>
      <c r="L1338" s="3" t="s">
        <v>22</v>
      </c>
      <c r="M1338" s="3" t="s">
        <v>1841</v>
      </c>
      <c r="N1338" s="4">
        <v>147000</v>
      </c>
      <c r="O1338" s="4">
        <v>4936126.9003200009</v>
      </c>
    </row>
    <row r="1339" spans="1:15" x14ac:dyDescent="0.3">
      <c r="A1339" s="5" t="str">
        <f>List!$I$7</f>
        <v>2019-20</v>
      </c>
      <c r="B1339" s="5" t="s">
        <v>36</v>
      </c>
      <c r="C1339" s="5">
        <v>8</v>
      </c>
      <c r="D1339" s="5" t="s">
        <v>1816</v>
      </c>
      <c r="E1339" s="5" t="s">
        <v>160</v>
      </c>
      <c r="F1339" s="5">
        <v>63</v>
      </c>
      <c r="G1339" s="5" t="s">
        <v>757</v>
      </c>
      <c r="H1339" s="5" t="s">
        <v>445</v>
      </c>
      <c r="I1339" s="5" t="s">
        <v>20</v>
      </c>
      <c r="J1339" s="5" t="s">
        <v>33</v>
      </c>
      <c r="K1339" s="5" t="s">
        <v>21</v>
      </c>
      <c r="L1339" s="5" t="s">
        <v>22</v>
      </c>
      <c r="M1339" s="5" t="s">
        <v>1841</v>
      </c>
      <c r="N1339" s="6">
        <v>78000</v>
      </c>
      <c r="O1339" s="6">
        <v>572316.03</v>
      </c>
    </row>
    <row r="1340" spans="1:15" x14ac:dyDescent="0.3">
      <c r="A1340" s="3" t="str">
        <f>List!$I$7</f>
        <v>2019-20</v>
      </c>
      <c r="B1340" s="3" t="s">
        <v>50</v>
      </c>
      <c r="C1340" s="3">
        <v>11</v>
      </c>
      <c r="D1340" s="3" t="s">
        <v>1817</v>
      </c>
      <c r="E1340" s="3" t="s">
        <v>344</v>
      </c>
      <c r="F1340" s="3">
        <v>53</v>
      </c>
      <c r="G1340" s="3" t="s">
        <v>761</v>
      </c>
      <c r="H1340" s="3" t="s">
        <v>1021</v>
      </c>
      <c r="I1340" s="3" t="s">
        <v>40</v>
      </c>
      <c r="J1340" s="3" t="s">
        <v>33</v>
      </c>
      <c r="K1340" s="3" t="s">
        <v>21</v>
      </c>
      <c r="L1340" s="3" t="s">
        <v>22</v>
      </c>
      <c r="M1340" s="3" t="s">
        <v>1841</v>
      </c>
      <c r="N1340" s="4">
        <v>103500</v>
      </c>
      <c r="O1340" s="4">
        <v>399606.66899999999</v>
      </c>
    </row>
    <row r="1341" spans="1:15" x14ac:dyDescent="0.3">
      <c r="A1341" s="5" t="str">
        <f>List!$I$7</f>
        <v>2019-20</v>
      </c>
      <c r="B1341" s="5" t="s">
        <v>101</v>
      </c>
      <c r="C1341" s="5">
        <v>9</v>
      </c>
      <c r="D1341" s="5" t="s">
        <v>1816</v>
      </c>
      <c r="E1341" s="5" t="s">
        <v>267</v>
      </c>
      <c r="F1341" s="5">
        <v>55</v>
      </c>
      <c r="G1341" s="5" t="s">
        <v>1250</v>
      </c>
      <c r="H1341" s="5" t="s">
        <v>82</v>
      </c>
      <c r="I1341" s="5" t="s">
        <v>59</v>
      </c>
      <c r="J1341" s="5" t="s">
        <v>44</v>
      </c>
      <c r="K1341" s="5" t="s">
        <v>48</v>
      </c>
      <c r="L1341" s="5" t="s">
        <v>55</v>
      </c>
      <c r="M1341" s="5" t="s">
        <v>1841</v>
      </c>
      <c r="N1341" s="6">
        <v>57000</v>
      </c>
      <c r="O1341" s="6">
        <v>2989797.0577199995</v>
      </c>
    </row>
    <row r="1342" spans="1:15" x14ac:dyDescent="0.3">
      <c r="A1342" s="3" t="str">
        <f>List!$I$7</f>
        <v>2019-20</v>
      </c>
      <c r="B1342" s="3" t="s">
        <v>125</v>
      </c>
      <c r="C1342" s="3">
        <v>7</v>
      </c>
      <c r="D1342" s="3" t="s">
        <v>1816</v>
      </c>
      <c r="E1342" s="3" t="s">
        <v>77</v>
      </c>
      <c r="F1342" s="3">
        <v>22</v>
      </c>
      <c r="G1342" s="3" t="s">
        <v>1624</v>
      </c>
      <c r="H1342" s="3" t="s">
        <v>537</v>
      </c>
      <c r="I1342" s="3" t="s">
        <v>63</v>
      </c>
      <c r="J1342" s="3" t="s">
        <v>1805</v>
      </c>
      <c r="K1342" s="3" t="s">
        <v>48</v>
      </c>
      <c r="L1342" s="3" t="s">
        <v>55</v>
      </c>
      <c r="M1342" s="3" t="s">
        <v>1841</v>
      </c>
      <c r="N1342" s="4">
        <v>97500</v>
      </c>
      <c r="O1342" s="4">
        <v>22587196.632000003</v>
      </c>
    </row>
    <row r="1343" spans="1:15" x14ac:dyDescent="0.3">
      <c r="A1343" s="5" t="str">
        <f>List!$I$7</f>
        <v>2019-20</v>
      </c>
      <c r="B1343" s="5" t="s">
        <v>92</v>
      </c>
      <c r="C1343" s="5">
        <v>12</v>
      </c>
      <c r="D1343" s="5" t="s">
        <v>1817</v>
      </c>
      <c r="E1343" s="5" t="s">
        <v>51</v>
      </c>
      <c r="F1343" s="5">
        <v>37</v>
      </c>
      <c r="G1343" s="5" t="s">
        <v>958</v>
      </c>
      <c r="H1343" s="5" t="s">
        <v>524</v>
      </c>
      <c r="I1343" s="5" t="s">
        <v>20</v>
      </c>
      <c r="J1343" s="5" t="s">
        <v>72</v>
      </c>
      <c r="K1343" s="5" t="s">
        <v>21</v>
      </c>
      <c r="L1343" s="5" t="s">
        <v>22</v>
      </c>
      <c r="M1343" s="5" t="s">
        <v>1841</v>
      </c>
      <c r="N1343" s="6">
        <v>60000</v>
      </c>
      <c r="O1343" s="6">
        <v>154083.07199999999</v>
      </c>
    </row>
    <row r="1344" spans="1:15" x14ac:dyDescent="0.3">
      <c r="A1344" s="3" t="str">
        <f>List!$I$7</f>
        <v>2019-20</v>
      </c>
      <c r="B1344" s="3" t="s">
        <v>50</v>
      </c>
      <c r="C1344" s="3">
        <v>11</v>
      </c>
      <c r="D1344" s="3" t="s">
        <v>1817</v>
      </c>
      <c r="E1344" s="3" t="s">
        <v>96</v>
      </c>
      <c r="F1344" s="3">
        <v>27</v>
      </c>
      <c r="G1344" s="3" t="s">
        <v>1049</v>
      </c>
      <c r="H1344" s="3" t="s">
        <v>213</v>
      </c>
      <c r="I1344" s="3" t="s">
        <v>63</v>
      </c>
      <c r="J1344" s="3" t="s">
        <v>72</v>
      </c>
      <c r="K1344" s="3" t="s">
        <v>48</v>
      </c>
      <c r="L1344" s="3" t="s">
        <v>55</v>
      </c>
      <c r="M1344" s="3" t="s">
        <v>1840</v>
      </c>
      <c r="N1344" s="4">
        <v>58500</v>
      </c>
      <c r="O1344" s="4">
        <v>375825.57012000005</v>
      </c>
    </row>
    <row r="1345" spans="1:15" x14ac:dyDescent="0.3">
      <c r="A1345" s="5" t="str">
        <f>List!$I$7</f>
        <v>2019-20</v>
      </c>
      <c r="B1345" s="5" t="s">
        <v>76</v>
      </c>
      <c r="C1345" s="5">
        <v>4</v>
      </c>
      <c r="D1345" s="5" t="s">
        <v>1819</v>
      </c>
      <c r="E1345" s="5" t="s">
        <v>402</v>
      </c>
      <c r="F1345" s="5">
        <v>59</v>
      </c>
      <c r="G1345" s="5" t="s">
        <v>1510</v>
      </c>
      <c r="H1345" s="5" t="s">
        <v>1134</v>
      </c>
      <c r="I1345" s="5" t="s">
        <v>26</v>
      </c>
      <c r="J1345" s="5" t="s">
        <v>1805</v>
      </c>
      <c r="K1345" s="5" t="s">
        <v>34</v>
      </c>
      <c r="L1345" s="5" t="s">
        <v>35</v>
      </c>
      <c r="M1345" s="5" t="s">
        <v>1840</v>
      </c>
      <c r="N1345" s="6">
        <v>91500</v>
      </c>
      <c r="O1345" s="6">
        <v>326482.02750000003</v>
      </c>
    </row>
    <row r="1346" spans="1:15" x14ac:dyDescent="0.3">
      <c r="A1346" s="3" t="str">
        <f>List!$I$7</f>
        <v>2019-20</v>
      </c>
      <c r="B1346" s="3" t="s">
        <v>101</v>
      </c>
      <c r="C1346" s="3">
        <v>9</v>
      </c>
      <c r="D1346" s="3" t="s">
        <v>1816</v>
      </c>
      <c r="E1346" s="3" t="s">
        <v>133</v>
      </c>
      <c r="F1346" s="3">
        <v>76</v>
      </c>
      <c r="G1346" s="3" t="s">
        <v>150</v>
      </c>
      <c r="H1346" s="3" t="s">
        <v>62</v>
      </c>
      <c r="I1346" s="3" t="s">
        <v>63</v>
      </c>
      <c r="J1346" s="3" t="s">
        <v>1806</v>
      </c>
      <c r="K1346" s="3" t="s">
        <v>48</v>
      </c>
      <c r="L1346" s="3" t="s">
        <v>49</v>
      </c>
      <c r="M1346" s="3" t="s">
        <v>1839</v>
      </c>
      <c r="N1346" s="4">
        <v>115500</v>
      </c>
      <c r="O1346" s="4">
        <v>6974610.9971999982</v>
      </c>
    </row>
    <row r="1347" spans="1:15" x14ac:dyDescent="0.3">
      <c r="A1347" s="5" t="str">
        <f>List!$I$7</f>
        <v>2019-20</v>
      </c>
      <c r="B1347" s="5" t="s">
        <v>45</v>
      </c>
      <c r="C1347" s="5">
        <v>2</v>
      </c>
      <c r="D1347" s="5" t="s">
        <v>1818</v>
      </c>
      <c r="E1347" s="5" t="s">
        <v>222</v>
      </c>
      <c r="F1347" s="5">
        <v>81</v>
      </c>
      <c r="G1347" s="5" t="s">
        <v>1744</v>
      </c>
      <c r="H1347" s="5" t="s">
        <v>608</v>
      </c>
      <c r="I1347" s="5" t="s">
        <v>20</v>
      </c>
      <c r="J1347" s="5" t="s">
        <v>44</v>
      </c>
      <c r="K1347" s="5" t="s">
        <v>48</v>
      </c>
      <c r="L1347" s="5" t="s">
        <v>49</v>
      </c>
      <c r="M1347" s="5" t="s">
        <v>1841</v>
      </c>
      <c r="N1347" s="6">
        <v>82500</v>
      </c>
      <c r="O1347" s="6">
        <v>1601499.8559999999</v>
      </c>
    </row>
    <row r="1348" spans="1:15" x14ac:dyDescent="0.3">
      <c r="A1348" s="3" t="str">
        <f>List!$I$7</f>
        <v>2019-20</v>
      </c>
      <c r="B1348" s="3" t="s">
        <v>116</v>
      </c>
      <c r="C1348" s="3">
        <v>1</v>
      </c>
      <c r="D1348" s="3" t="s">
        <v>1818</v>
      </c>
      <c r="E1348" s="3" t="s">
        <v>112</v>
      </c>
      <c r="F1348" s="3">
        <v>19</v>
      </c>
      <c r="G1348" s="3" t="s">
        <v>497</v>
      </c>
      <c r="H1348" s="3" t="s">
        <v>1254</v>
      </c>
      <c r="I1348" s="3" t="s">
        <v>26</v>
      </c>
      <c r="J1348" s="3" t="s">
        <v>33</v>
      </c>
      <c r="K1348" s="3" t="s">
        <v>48</v>
      </c>
      <c r="L1348" s="3" t="s">
        <v>49</v>
      </c>
      <c r="M1348" s="3" t="s">
        <v>1840</v>
      </c>
      <c r="N1348" s="4">
        <v>115500</v>
      </c>
      <c r="O1348" s="4">
        <v>22505959.198799994</v>
      </c>
    </row>
    <row r="1349" spans="1:15" x14ac:dyDescent="0.3">
      <c r="A1349" s="5" t="str">
        <f>List!$I$7</f>
        <v>2019-20</v>
      </c>
      <c r="B1349" s="5" t="s">
        <v>116</v>
      </c>
      <c r="C1349" s="5">
        <v>1</v>
      </c>
      <c r="D1349" s="5" t="s">
        <v>1818</v>
      </c>
      <c r="E1349" s="5" t="s">
        <v>597</v>
      </c>
      <c r="F1349" s="5">
        <v>39</v>
      </c>
      <c r="G1349" s="5" t="s">
        <v>775</v>
      </c>
      <c r="H1349" s="5" t="s">
        <v>399</v>
      </c>
      <c r="I1349" s="5" t="s">
        <v>59</v>
      </c>
      <c r="J1349" s="5" t="s">
        <v>1805</v>
      </c>
      <c r="K1349" s="5" t="s">
        <v>48</v>
      </c>
      <c r="L1349" s="5" t="s">
        <v>55</v>
      </c>
      <c r="M1349" s="5" t="s">
        <v>1840</v>
      </c>
      <c r="N1349" s="6">
        <v>75000</v>
      </c>
      <c r="O1349" s="6">
        <v>2988580.32</v>
      </c>
    </row>
    <row r="1350" spans="1:15" x14ac:dyDescent="0.3">
      <c r="A1350" s="3" t="str">
        <f>List!$I$7</f>
        <v>2019-20</v>
      </c>
      <c r="B1350" s="3" t="s">
        <v>50</v>
      </c>
      <c r="C1350" s="3">
        <v>11</v>
      </c>
      <c r="D1350" s="3" t="s">
        <v>1817</v>
      </c>
      <c r="E1350" s="3" t="s">
        <v>51</v>
      </c>
      <c r="F1350" s="3">
        <v>79</v>
      </c>
      <c r="G1350" s="3" t="s">
        <v>1121</v>
      </c>
      <c r="H1350" s="3" t="s">
        <v>901</v>
      </c>
      <c r="I1350" s="3" t="s">
        <v>59</v>
      </c>
      <c r="J1350" s="3" t="s">
        <v>72</v>
      </c>
      <c r="K1350" s="3" t="s">
        <v>27</v>
      </c>
      <c r="L1350" s="3" t="s">
        <v>28</v>
      </c>
      <c r="M1350" s="3" t="s">
        <v>1840</v>
      </c>
      <c r="N1350" s="4">
        <v>66000</v>
      </c>
      <c r="O1350" s="4">
        <v>6644476.5816000002</v>
      </c>
    </row>
    <row r="1351" spans="1:15" x14ac:dyDescent="0.3">
      <c r="A1351" s="5" t="str">
        <f>List!$I$7</f>
        <v>2019-20</v>
      </c>
      <c r="B1351" s="5" t="s">
        <v>16</v>
      </c>
      <c r="C1351" s="5">
        <v>10</v>
      </c>
      <c r="D1351" s="5" t="s">
        <v>1817</v>
      </c>
      <c r="E1351" s="5" t="s">
        <v>104</v>
      </c>
      <c r="F1351" s="5">
        <v>64</v>
      </c>
      <c r="G1351" s="5" t="s">
        <v>779</v>
      </c>
      <c r="H1351" s="5" t="s">
        <v>91</v>
      </c>
      <c r="I1351" s="5" t="s">
        <v>59</v>
      </c>
      <c r="J1351" s="5" t="s">
        <v>86</v>
      </c>
      <c r="K1351" s="5" t="s">
        <v>48</v>
      </c>
      <c r="L1351" s="5" t="s">
        <v>49</v>
      </c>
      <c r="M1351" s="5" t="s">
        <v>1839</v>
      </c>
      <c r="N1351" s="6">
        <v>63000</v>
      </c>
      <c r="O1351" s="6">
        <v>1955819.5272000001</v>
      </c>
    </row>
    <row r="1352" spans="1:15" x14ac:dyDescent="0.3">
      <c r="A1352" s="3" t="str">
        <f>List!$I$7</f>
        <v>2019-20</v>
      </c>
      <c r="B1352" s="3" t="s">
        <v>76</v>
      </c>
      <c r="C1352" s="3">
        <v>4</v>
      </c>
      <c r="D1352" s="3" t="s">
        <v>1819</v>
      </c>
      <c r="E1352" s="3" t="s">
        <v>569</v>
      </c>
      <c r="F1352" s="3">
        <v>37</v>
      </c>
      <c r="G1352" s="3" t="s">
        <v>781</v>
      </c>
      <c r="H1352" s="3" t="s">
        <v>293</v>
      </c>
      <c r="I1352" s="3" t="s">
        <v>63</v>
      </c>
      <c r="J1352" s="3" t="s">
        <v>1806</v>
      </c>
      <c r="K1352" s="3" t="s">
        <v>21</v>
      </c>
      <c r="L1352" s="3" t="s">
        <v>22</v>
      </c>
      <c r="M1352" s="3" t="s">
        <v>1841</v>
      </c>
      <c r="N1352" s="4">
        <v>76500</v>
      </c>
      <c r="O1352" s="4">
        <v>20983352.167799998</v>
      </c>
    </row>
    <row r="1353" spans="1:15" x14ac:dyDescent="0.3">
      <c r="A1353" s="5" t="str">
        <f>List!$I$7</f>
        <v>2019-20</v>
      </c>
      <c r="B1353" s="5" t="s">
        <v>141</v>
      </c>
      <c r="C1353" s="5">
        <v>5</v>
      </c>
      <c r="D1353" s="5" t="s">
        <v>1819</v>
      </c>
      <c r="E1353" s="5" t="s">
        <v>335</v>
      </c>
      <c r="F1353" s="5">
        <v>69</v>
      </c>
      <c r="G1353" s="5" t="s">
        <v>536</v>
      </c>
      <c r="H1353" s="5" t="s">
        <v>190</v>
      </c>
      <c r="I1353" s="5" t="s">
        <v>63</v>
      </c>
      <c r="J1353" s="5" t="s">
        <v>44</v>
      </c>
      <c r="K1353" s="5" t="s">
        <v>27</v>
      </c>
      <c r="L1353" s="5" t="s">
        <v>35</v>
      </c>
      <c r="M1353" s="5" t="s">
        <v>1840</v>
      </c>
      <c r="N1353" s="6">
        <v>76500</v>
      </c>
      <c r="O1353" s="6">
        <v>4504496.5416000001</v>
      </c>
    </row>
    <row r="1354" spans="1:15" x14ac:dyDescent="0.3">
      <c r="A1354" s="3" t="str">
        <f>List!$I$7</f>
        <v>2019-20</v>
      </c>
      <c r="B1354" s="3" t="s">
        <v>60</v>
      </c>
      <c r="C1354" s="3">
        <v>6</v>
      </c>
      <c r="D1354" s="3" t="s">
        <v>1819</v>
      </c>
      <c r="E1354" s="3" t="s">
        <v>240</v>
      </c>
      <c r="F1354" s="3">
        <v>28</v>
      </c>
      <c r="G1354" s="3" t="s">
        <v>675</v>
      </c>
      <c r="H1354" s="3" t="s">
        <v>1292</v>
      </c>
      <c r="I1354" s="3" t="s">
        <v>32</v>
      </c>
      <c r="J1354" s="3" t="s">
        <v>86</v>
      </c>
      <c r="K1354" s="3" t="s">
        <v>48</v>
      </c>
      <c r="L1354" s="3" t="s">
        <v>49</v>
      </c>
      <c r="M1354" s="3" t="s">
        <v>1841</v>
      </c>
      <c r="N1354" s="4">
        <v>96000</v>
      </c>
      <c r="O1354" s="4">
        <v>23032752.624000002</v>
      </c>
    </row>
    <row r="1355" spans="1:15" x14ac:dyDescent="0.3">
      <c r="A1355" s="5" t="str">
        <f>List!$I$7</f>
        <v>2019-20</v>
      </c>
      <c r="B1355" s="5" t="s">
        <v>45</v>
      </c>
      <c r="C1355" s="5">
        <v>2</v>
      </c>
      <c r="D1355" s="5" t="s">
        <v>1818</v>
      </c>
      <c r="E1355" s="5" t="s">
        <v>160</v>
      </c>
      <c r="F1355" s="5">
        <v>65</v>
      </c>
      <c r="G1355" s="5" t="s">
        <v>784</v>
      </c>
      <c r="H1355" s="5" t="s">
        <v>1446</v>
      </c>
      <c r="I1355" s="5" t="s">
        <v>54</v>
      </c>
      <c r="J1355" s="5" t="s">
        <v>33</v>
      </c>
      <c r="K1355" s="5" t="s">
        <v>21</v>
      </c>
      <c r="L1355" s="5" t="s">
        <v>22</v>
      </c>
      <c r="M1355" s="5" t="s">
        <v>1840</v>
      </c>
      <c r="N1355" s="6">
        <v>166500</v>
      </c>
      <c r="O1355" s="6">
        <v>1332822.5988</v>
      </c>
    </row>
    <row r="1356" spans="1:15" x14ac:dyDescent="0.3">
      <c r="A1356" s="3" t="str">
        <f>List!$I$7</f>
        <v>2019-20</v>
      </c>
      <c r="B1356" s="3" t="s">
        <v>125</v>
      </c>
      <c r="C1356" s="3">
        <v>7</v>
      </c>
      <c r="D1356" s="3" t="s">
        <v>1816</v>
      </c>
      <c r="E1356" s="3" t="s">
        <v>226</v>
      </c>
      <c r="F1356" s="3">
        <v>60</v>
      </c>
      <c r="G1356" s="3" t="s">
        <v>785</v>
      </c>
      <c r="H1356" s="3" t="s">
        <v>431</v>
      </c>
      <c r="I1356" s="3" t="s">
        <v>40</v>
      </c>
      <c r="J1356" s="3" t="s">
        <v>1805</v>
      </c>
      <c r="K1356" s="3" t="s">
        <v>27</v>
      </c>
      <c r="L1356" s="3" t="s">
        <v>28</v>
      </c>
      <c r="M1356" s="3" t="s">
        <v>1841</v>
      </c>
      <c r="N1356" s="4">
        <v>123000</v>
      </c>
      <c r="O1356" s="4">
        <v>570203.99040000001</v>
      </c>
    </row>
    <row r="1357" spans="1:15" x14ac:dyDescent="0.3">
      <c r="A1357" s="5" t="str">
        <f>List!$I$7</f>
        <v>2019-20</v>
      </c>
      <c r="B1357" s="5" t="s">
        <v>45</v>
      </c>
      <c r="C1357" s="5">
        <v>2</v>
      </c>
      <c r="D1357" s="5" t="s">
        <v>1818</v>
      </c>
      <c r="E1357" s="5" t="s">
        <v>305</v>
      </c>
      <c r="F1357" s="5">
        <v>50</v>
      </c>
      <c r="G1357" s="5" t="s">
        <v>788</v>
      </c>
      <c r="H1357" s="5" t="s">
        <v>1170</v>
      </c>
      <c r="I1357" s="5" t="s">
        <v>26</v>
      </c>
      <c r="J1357" s="5" t="s">
        <v>86</v>
      </c>
      <c r="K1357" s="5" t="s">
        <v>21</v>
      </c>
      <c r="L1357" s="5" t="s">
        <v>22</v>
      </c>
      <c r="M1357" s="5" t="s">
        <v>1840</v>
      </c>
      <c r="N1357" s="6">
        <v>46500</v>
      </c>
      <c r="O1357" s="6">
        <v>459535.69199999998</v>
      </c>
    </row>
    <row r="1358" spans="1:15" x14ac:dyDescent="0.3">
      <c r="A1358" s="3" t="str">
        <f>List!$I$7</f>
        <v>2019-20</v>
      </c>
      <c r="B1358" s="3" t="s">
        <v>83</v>
      </c>
      <c r="C1358" s="3">
        <v>3</v>
      </c>
      <c r="D1358" s="3" t="s">
        <v>1818</v>
      </c>
      <c r="E1358" s="3" t="s">
        <v>614</v>
      </c>
      <c r="F1358" s="3">
        <v>30</v>
      </c>
      <c r="G1358" s="3" t="s">
        <v>428</v>
      </c>
      <c r="H1358" s="3" t="s">
        <v>448</v>
      </c>
      <c r="I1358" s="3" t="s">
        <v>80</v>
      </c>
      <c r="J1358" s="3" t="s">
        <v>1806</v>
      </c>
      <c r="K1358" s="3" t="s">
        <v>27</v>
      </c>
      <c r="L1358" s="3" t="s">
        <v>28</v>
      </c>
      <c r="M1358" s="3" t="s">
        <v>1841</v>
      </c>
      <c r="N1358" s="4">
        <v>52500</v>
      </c>
      <c r="O1358" s="4">
        <v>8577982.2050999999</v>
      </c>
    </row>
    <row r="1359" spans="1:15" x14ac:dyDescent="0.3">
      <c r="A1359" s="5" t="str">
        <f>List!$I$7</f>
        <v>2019-20</v>
      </c>
      <c r="B1359" s="5" t="s">
        <v>83</v>
      </c>
      <c r="C1359" s="5">
        <v>3</v>
      </c>
      <c r="D1359" s="5" t="s">
        <v>1818</v>
      </c>
      <c r="E1359" s="5" t="s">
        <v>439</v>
      </c>
      <c r="F1359" s="5">
        <v>57</v>
      </c>
      <c r="G1359" s="5" t="s">
        <v>403</v>
      </c>
      <c r="H1359" s="5" t="s">
        <v>1375</v>
      </c>
      <c r="I1359" s="5" t="s">
        <v>26</v>
      </c>
      <c r="J1359" s="5" t="s">
        <v>1806</v>
      </c>
      <c r="K1359" s="5" t="s">
        <v>34</v>
      </c>
      <c r="L1359" s="5" t="s">
        <v>35</v>
      </c>
      <c r="M1359" s="5" t="s">
        <v>1841</v>
      </c>
      <c r="N1359" s="6">
        <v>124500</v>
      </c>
      <c r="O1359" s="6">
        <v>5127589.9050000003</v>
      </c>
    </row>
    <row r="1360" spans="1:15" x14ac:dyDescent="0.3">
      <c r="A1360" s="3" t="str">
        <f>List!$I$7</f>
        <v>2019-20</v>
      </c>
      <c r="B1360" s="3" t="s">
        <v>92</v>
      </c>
      <c r="C1360" s="3">
        <v>12</v>
      </c>
      <c r="D1360" s="3" t="s">
        <v>1817</v>
      </c>
      <c r="E1360" s="3" t="s">
        <v>277</v>
      </c>
      <c r="F1360" s="3">
        <v>47</v>
      </c>
      <c r="G1360" s="3" t="s">
        <v>577</v>
      </c>
      <c r="H1360" s="3" t="s">
        <v>193</v>
      </c>
      <c r="I1360" s="3" t="s">
        <v>80</v>
      </c>
      <c r="J1360" s="3" t="s">
        <v>1806</v>
      </c>
      <c r="K1360" s="3" t="s">
        <v>34</v>
      </c>
      <c r="L1360" s="3" t="s">
        <v>35</v>
      </c>
      <c r="M1360" s="3" t="s">
        <v>1840</v>
      </c>
      <c r="N1360" s="4">
        <v>150000</v>
      </c>
      <c r="O1360" s="4">
        <v>21046434.353999995</v>
      </c>
    </row>
    <row r="1361" spans="1:15" x14ac:dyDescent="0.3">
      <c r="A1361" s="5" t="str">
        <f>List!$I$7</f>
        <v>2019-20</v>
      </c>
      <c r="B1361" s="5" t="s">
        <v>60</v>
      </c>
      <c r="C1361" s="5">
        <v>6</v>
      </c>
      <c r="D1361" s="5" t="s">
        <v>1819</v>
      </c>
      <c r="E1361" s="5" t="s">
        <v>46</v>
      </c>
      <c r="F1361" s="5">
        <v>70</v>
      </c>
      <c r="G1361" s="5" t="s">
        <v>696</v>
      </c>
      <c r="H1361" s="5" t="s">
        <v>1343</v>
      </c>
      <c r="I1361" s="5" t="s">
        <v>54</v>
      </c>
      <c r="J1361" s="5" t="s">
        <v>1806</v>
      </c>
      <c r="K1361" s="5" t="s">
        <v>21</v>
      </c>
      <c r="L1361" s="5" t="s">
        <v>22</v>
      </c>
      <c r="M1361" s="5" t="s">
        <v>1841</v>
      </c>
      <c r="N1361" s="6">
        <v>151500</v>
      </c>
      <c r="O1361" s="6">
        <v>22172990.479200002</v>
      </c>
    </row>
    <row r="1362" spans="1:15" x14ac:dyDescent="0.3">
      <c r="A1362" s="3" t="str">
        <f>List!$I$7</f>
        <v>2019-20</v>
      </c>
      <c r="B1362" s="3" t="s">
        <v>116</v>
      </c>
      <c r="C1362" s="3">
        <v>1</v>
      </c>
      <c r="D1362" s="3" t="s">
        <v>1818</v>
      </c>
      <c r="E1362" s="3" t="s">
        <v>56</v>
      </c>
      <c r="F1362" s="3">
        <v>24</v>
      </c>
      <c r="G1362" s="3" t="s">
        <v>319</v>
      </c>
      <c r="H1362" s="3" t="s">
        <v>1216</v>
      </c>
      <c r="I1362" s="3" t="s">
        <v>54</v>
      </c>
      <c r="J1362" s="3" t="s">
        <v>72</v>
      </c>
      <c r="K1362" s="3" t="s">
        <v>48</v>
      </c>
      <c r="L1362" s="3" t="s">
        <v>49</v>
      </c>
      <c r="M1362" s="3" t="s">
        <v>1840</v>
      </c>
      <c r="N1362" s="4">
        <v>40500</v>
      </c>
      <c r="O1362" s="4">
        <v>6794496.77544</v>
      </c>
    </row>
    <row r="1363" spans="1:15" x14ac:dyDescent="0.3">
      <c r="A1363" s="5" t="str">
        <f>List!$I$7</f>
        <v>2019-20</v>
      </c>
      <c r="B1363" s="5" t="s">
        <v>92</v>
      </c>
      <c r="C1363" s="5">
        <v>12</v>
      </c>
      <c r="D1363" s="5" t="s">
        <v>1817</v>
      </c>
      <c r="E1363" s="5" t="s">
        <v>335</v>
      </c>
      <c r="F1363" s="5">
        <v>70</v>
      </c>
      <c r="G1363" s="5" t="s">
        <v>794</v>
      </c>
      <c r="H1363" s="5" t="s">
        <v>208</v>
      </c>
      <c r="I1363" s="5" t="s">
        <v>80</v>
      </c>
      <c r="J1363" s="5" t="s">
        <v>86</v>
      </c>
      <c r="K1363" s="5" t="s">
        <v>21</v>
      </c>
      <c r="L1363" s="5" t="s">
        <v>22</v>
      </c>
      <c r="M1363" s="5" t="s">
        <v>1840</v>
      </c>
      <c r="N1363" s="6">
        <v>97500</v>
      </c>
      <c r="O1363" s="6">
        <v>19554706.743000001</v>
      </c>
    </row>
    <row r="1364" spans="1:15" x14ac:dyDescent="0.3">
      <c r="A1364" s="3" t="str">
        <f>List!$I$7</f>
        <v>2019-20</v>
      </c>
      <c r="B1364" s="3" t="s">
        <v>116</v>
      </c>
      <c r="C1364" s="3">
        <v>1</v>
      </c>
      <c r="D1364" s="3" t="s">
        <v>1818</v>
      </c>
      <c r="E1364" s="3" t="s">
        <v>93</v>
      </c>
      <c r="F1364" s="3">
        <v>70</v>
      </c>
      <c r="G1364" s="3" t="s">
        <v>796</v>
      </c>
      <c r="H1364" s="3" t="s">
        <v>1444</v>
      </c>
      <c r="I1364" s="3" t="s">
        <v>26</v>
      </c>
      <c r="J1364" s="3" t="s">
        <v>72</v>
      </c>
      <c r="K1364" s="3" t="s">
        <v>21</v>
      </c>
      <c r="L1364" s="3" t="s">
        <v>22</v>
      </c>
      <c r="M1364" s="3" t="s">
        <v>1841</v>
      </c>
      <c r="N1364" s="4">
        <v>57000</v>
      </c>
      <c r="O1364" s="4">
        <v>2301327.0895999996</v>
      </c>
    </row>
    <row r="1365" spans="1:15" x14ac:dyDescent="0.3">
      <c r="A1365" s="5" t="str">
        <f>List!$I$7</f>
        <v>2019-20</v>
      </c>
      <c r="B1365" s="5" t="s">
        <v>36</v>
      </c>
      <c r="C1365" s="5">
        <v>8</v>
      </c>
      <c r="D1365" s="5" t="s">
        <v>1816</v>
      </c>
      <c r="E1365" s="5" t="s">
        <v>214</v>
      </c>
      <c r="F1365" s="5">
        <v>74</v>
      </c>
      <c r="G1365" s="5" t="s">
        <v>598</v>
      </c>
      <c r="H1365" s="5" t="s">
        <v>542</v>
      </c>
      <c r="I1365" s="5" t="s">
        <v>40</v>
      </c>
      <c r="J1365" s="5" t="s">
        <v>1806</v>
      </c>
      <c r="K1365" s="5" t="s">
        <v>27</v>
      </c>
      <c r="L1365" s="5" t="s">
        <v>28</v>
      </c>
      <c r="M1365" s="5" t="s">
        <v>1840</v>
      </c>
      <c r="N1365" s="6">
        <v>94500</v>
      </c>
      <c r="O1365" s="6">
        <v>8197427.9771999978</v>
      </c>
    </row>
    <row r="1366" spans="1:15" x14ac:dyDescent="0.3">
      <c r="A1366" s="3" t="str">
        <f>List!$I$7</f>
        <v>2019-20</v>
      </c>
      <c r="B1366" s="3" t="s">
        <v>101</v>
      </c>
      <c r="C1366" s="3">
        <v>9</v>
      </c>
      <c r="D1366" s="3" t="s">
        <v>1816</v>
      </c>
      <c r="E1366" s="3" t="s">
        <v>421</v>
      </c>
      <c r="F1366" s="3">
        <v>28</v>
      </c>
      <c r="G1366" s="3" t="s">
        <v>799</v>
      </c>
      <c r="H1366" s="3" t="s">
        <v>769</v>
      </c>
      <c r="I1366" s="3" t="s">
        <v>54</v>
      </c>
      <c r="J1366" s="3" t="s">
        <v>1806</v>
      </c>
      <c r="K1366" s="3" t="s">
        <v>48</v>
      </c>
      <c r="L1366" s="3" t="s">
        <v>49</v>
      </c>
      <c r="M1366" s="3" t="s">
        <v>1841</v>
      </c>
      <c r="N1366" s="4">
        <v>90000</v>
      </c>
      <c r="O1366" s="4">
        <v>14334482.012399996</v>
      </c>
    </row>
    <row r="1367" spans="1:15" x14ac:dyDescent="0.3">
      <c r="A1367" s="5" t="str">
        <f>List!$I$7</f>
        <v>2019-20</v>
      </c>
      <c r="B1367" s="5" t="s">
        <v>116</v>
      </c>
      <c r="C1367" s="5">
        <v>1</v>
      </c>
      <c r="D1367" s="5" t="s">
        <v>1818</v>
      </c>
      <c r="E1367" s="5" t="s">
        <v>421</v>
      </c>
      <c r="F1367" s="5">
        <v>70</v>
      </c>
      <c r="G1367" s="5" t="s">
        <v>800</v>
      </c>
      <c r="H1367" s="5" t="s">
        <v>516</v>
      </c>
      <c r="I1367" s="5" t="s">
        <v>20</v>
      </c>
      <c r="J1367" s="5" t="s">
        <v>44</v>
      </c>
      <c r="K1367" s="5" t="s">
        <v>21</v>
      </c>
      <c r="L1367" s="5" t="s">
        <v>22</v>
      </c>
      <c r="M1367" s="5" t="s">
        <v>1841</v>
      </c>
      <c r="N1367" s="6">
        <v>117000</v>
      </c>
      <c r="O1367" s="6">
        <v>18872212.942439996</v>
      </c>
    </row>
    <row r="1368" spans="1:15" x14ac:dyDescent="0.3">
      <c r="A1368" s="3" t="str">
        <f>List!$I$7</f>
        <v>2019-20</v>
      </c>
      <c r="B1368" s="3" t="s">
        <v>36</v>
      </c>
      <c r="C1368" s="3">
        <v>8</v>
      </c>
      <c r="D1368" s="3" t="s">
        <v>1816</v>
      </c>
      <c r="E1368" s="3" t="s">
        <v>330</v>
      </c>
      <c r="F1368" s="3">
        <v>74</v>
      </c>
      <c r="G1368" s="3" t="s">
        <v>801</v>
      </c>
      <c r="H1368" s="3" t="s">
        <v>1454</v>
      </c>
      <c r="I1368" s="3" t="s">
        <v>59</v>
      </c>
      <c r="J1368" s="3" t="s">
        <v>33</v>
      </c>
      <c r="K1368" s="3" t="s">
        <v>27</v>
      </c>
      <c r="L1368" s="3" t="s">
        <v>28</v>
      </c>
      <c r="M1368" s="3" t="s">
        <v>1840</v>
      </c>
      <c r="N1368" s="4">
        <v>39000</v>
      </c>
      <c r="O1368" s="4">
        <v>2644551.91</v>
      </c>
    </row>
    <row r="1369" spans="1:15" x14ac:dyDescent="0.3">
      <c r="A1369" s="5" t="str">
        <f>List!$I$7</f>
        <v>2019-20</v>
      </c>
      <c r="B1369" s="5" t="s">
        <v>83</v>
      </c>
      <c r="C1369" s="5">
        <v>3</v>
      </c>
      <c r="D1369" s="5" t="s">
        <v>1818</v>
      </c>
      <c r="E1369" s="5" t="s">
        <v>421</v>
      </c>
      <c r="F1369" s="5">
        <v>39</v>
      </c>
      <c r="G1369" s="5" t="s">
        <v>667</v>
      </c>
      <c r="H1369" s="5" t="s">
        <v>404</v>
      </c>
      <c r="I1369" s="5" t="s">
        <v>59</v>
      </c>
      <c r="J1369" s="5" t="s">
        <v>33</v>
      </c>
      <c r="K1369" s="5" t="s">
        <v>48</v>
      </c>
      <c r="L1369" s="5" t="s">
        <v>55</v>
      </c>
      <c r="M1369" s="5" t="s">
        <v>1840</v>
      </c>
      <c r="N1369" s="6">
        <v>81000</v>
      </c>
      <c r="O1369" s="6">
        <v>413024.11919999996</v>
      </c>
    </row>
    <row r="1370" spans="1:15" x14ac:dyDescent="0.3">
      <c r="A1370" s="3" t="str">
        <f>List!$I$7</f>
        <v>2019-20</v>
      </c>
      <c r="B1370" s="3" t="s">
        <v>45</v>
      </c>
      <c r="C1370" s="3">
        <v>2</v>
      </c>
      <c r="D1370" s="3" t="s">
        <v>1818</v>
      </c>
      <c r="E1370" s="3" t="s">
        <v>199</v>
      </c>
      <c r="F1370" s="3">
        <v>74</v>
      </c>
      <c r="G1370" s="3" t="s">
        <v>810</v>
      </c>
      <c r="H1370" s="3" t="s">
        <v>1268</v>
      </c>
      <c r="I1370" s="3" t="s">
        <v>26</v>
      </c>
      <c r="J1370" s="3" t="s">
        <v>86</v>
      </c>
      <c r="K1370" s="3" t="s">
        <v>27</v>
      </c>
      <c r="L1370" s="3" t="s">
        <v>28</v>
      </c>
      <c r="M1370" s="3" t="s">
        <v>1840</v>
      </c>
      <c r="N1370" s="4">
        <v>75000</v>
      </c>
      <c r="O1370" s="4">
        <v>2536948.1491200002</v>
      </c>
    </row>
    <row r="1371" spans="1:15" x14ac:dyDescent="0.3">
      <c r="A1371" s="5" t="str">
        <f>List!$I$7</f>
        <v>2019-20</v>
      </c>
      <c r="B1371" s="5" t="s">
        <v>101</v>
      </c>
      <c r="C1371" s="5">
        <v>9</v>
      </c>
      <c r="D1371" s="5" t="s">
        <v>1816</v>
      </c>
      <c r="E1371" s="5" t="s">
        <v>614</v>
      </c>
      <c r="F1371" s="5">
        <v>19</v>
      </c>
      <c r="G1371" s="5" t="s">
        <v>1647</v>
      </c>
      <c r="H1371" s="5" t="s">
        <v>1113</v>
      </c>
      <c r="I1371" s="5" t="s">
        <v>32</v>
      </c>
      <c r="J1371" s="5" t="s">
        <v>33</v>
      </c>
      <c r="K1371" s="5" t="s">
        <v>48</v>
      </c>
      <c r="L1371" s="5" t="s">
        <v>49</v>
      </c>
      <c r="M1371" s="5" t="s">
        <v>1840</v>
      </c>
      <c r="N1371" s="6">
        <v>39000</v>
      </c>
      <c r="O1371" s="6">
        <v>4568918.9832000006</v>
      </c>
    </row>
    <row r="1372" spans="1:15" x14ac:dyDescent="0.3">
      <c r="A1372" s="3" t="str">
        <f>List!$I$7</f>
        <v>2019-20</v>
      </c>
      <c r="B1372" s="3" t="s">
        <v>116</v>
      </c>
      <c r="C1372" s="3">
        <v>1</v>
      </c>
      <c r="D1372" s="3" t="s">
        <v>1818</v>
      </c>
      <c r="E1372" s="3" t="s">
        <v>219</v>
      </c>
      <c r="F1372" s="3">
        <v>55</v>
      </c>
      <c r="G1372" s="3" t="s">
        <v>1621</v>
      </c>
      <c r="H1372" s="3" t="s">
        <v>712</v>
      </c>
      <c r="I1372" s="3" t="s">
        <v>26</v>
      </c>
      <c r="J1372" s="3" t="s">
        <v>33</v>
      </c>
      <c r="K1372" s="3" t="s">
        <v>48</v>
      </c>
      <c r="L1372" s="3" t="s">
        <v>55</v>
      </c>
      <c r="M1372" s="3" t="s">
        <v>1841</v>
      </c>
      <c r="N1372" s="4">
        <v>91500</v>
      </c>
      <c r="O1372" s="4">
        <v>47791625.006400004</v>
      </c>
    </row>
    <row r="1373" spans="1:15" x14ac:dyDescent="0.3">
      <c r="A1373" s="5" t="str">
        <f>List!$I$7</f>
        <v>2019-20</v>
      </c>
      <c r="B1373" s="5" t="s">
        <v>60</v>
      </c>
      <c r="C1373" s="5">
        <v>6</v>
      </c>
      <c r="D1373" s="5" t="s">
        <v>1819</v>
      </c>
      <c r="E1373" s="5" t="s">
        <v>93</v>
      </c>
      <c r="F1373" s="5">
        <v>64</v>
      </c>
      <c r="G1373" s="5" t="s">
        <v>727</v>
      </c>
      <c r="H1373" s="5" t="s">
        <v>1285</v>
      </c>
      <c r="I1373" s="5" t="s">
        <v>80</v>
      </c>
      <c r="J1373" s="5" t="s">
        <v>33</v>
      </c>
      <c r="K1373" s="5" t="s">
        <v>48</v>
      </c>
      <c r="L1373" s="5" t="s">
        <v>49</v>
      </c>
      <c r="M1373" s="5" t="s">
        <v>1839</v>
      </c>
      <c r="N1373" s="6">
        <v>85500</v>
      </c>
      <c r="O1373" s="6">
        <v>17953818.006960001</v>
      </c>
    </row>
    <row r="1374" spans="1:15" x14ac:dyDescent="0.3">
      <c r="A1374" s="3" t="str">
        <f>List!$I$7</f>
        <v>2019-20</v>
      </c>
      <c r="B1374" s="3" t="s">
        <v>92</v>
      </c>
      <c r="C1374" s="3">
        <v>12</v>
      </c>
      <c r="D1374" s="3" t="s">
        <v>1817</v>
      </c>
      <c r="E1374" s="3" t="s">
        <v>402</v>
      </c>
      <c r="F1374" s="3">
        <v>61</v>
      </c>
      <c r="G1374" s="3" t="s">
        <v>1422</v>
      </c>
      <c r="H1374" s="3" t="s">
        <v>1350</v>
      </c>
      <c r="I1374" s="3" t="s">
        <v>54</v>
      </c>
      <c r="J1374" s="3" t="s">
        <v>44</v>
      </c>
      <c r="K1374" s="3" t="s">
        <v>27</v>
      </c>
      <c r="L1374" s="3" t="s">
        <v>28</v>
      </c>
      <c r="M1374" s="3" t="s">
        <v>1841</v>
      </c>
      <c r="N1374" s="4">
        <v>160500</v>
      </c>
      <c r="O1374" s="4">
        <v>71817734.973600015</v>
      </c>
    </row>
    <row r="1375" spans="1:15" x14ac:dyDescent="0.3">
      <c r="A1375" s="5" t="str">
        <f>List!$I$7</f>
        <v>2019-20</v>
      </c>
      <c r="B1375" s="5" t="s">
        <v>125</v>
      </c>
      <c r="C1375" s="5">
        <v>7</v>
      </c>
      <c r="D1375" s="5" t="s">
        <v>1816</v>
      </c>
      <c r="E1375" s="5" t="s">
        <v>214</v>
      </c>
      <c r="F1375" s="5">
        <v>23</v>
      </c>
      <c r="G1375" s="5" t="s">
        <v>811</v>
      </c>
      <c r="H1375" s="5" t="s">
        <v>124</v>
      </c>
      <c r="I1375" s="5" t="s">
        <v>63</v>
      </c>
      <c r="J1375" s="5" t="s">
        <v>1806</v>
      </c>
      <c r="K1375" s="5" t="s">
        <v>48</v>
      </c>
      <c r="L1375" s="5" t="s">
        <v>49</v>
      </c>
      <c r="M1375" s="5" t="s">
        <v>1841</v>
      </c>
      <c r="N1375" s="6">
        <v>88500</v>
      </c>
      <c r="O1375" s="6">
        <v>21091757.365600001</v>
      </c>
    </row>
    <row r="1376" spans="1:15" x14ac:dyDescent="0.3">
      <c r="A1376" s="3" t="str">
        <f>List!$I$7</f>
        <v>2019-20</v>
      </c>
      <c r="B1376" s="3" t="s">
        <v>101</v>
      </c>
      <c r="C1376" s="3">
        <v>9</v>
      </c>
      <c r="D1376" s="3" t="s">
        <v>1816</v>
      </c>
      <c r="E1376" s="3" t="s">
        <v>133</v>
      </c>
      <c r="F1376" s="3">
        <v>73</v>
      </c>
      <c r="G1376" s="3" t="s">
        <v>1052</v>
      </c>
      <c r="H1376" s="3" t="s">
        <v>124</v>
      </c>
      <c r="I1376" s="3" t="s">
        <v>63</v>
      </c>
      <c r="J1376" s="3" t="s">
        <v>1806</v>
      </c>
      <c r="K1376" s="3" t="s">
        <v>48</v>
      </c>
      <c r="L1376" s="3" t="s">
        <v>49</v>
      </c>
      <c r="M1376" s="3" t="s">
        <v>1840</v>
      </c>
      <c r="N1376" s="4">
        <v>63000</v>
      </c>
      <c r="O1376" s="4">
        <v>2548858.9896</v>
      </c>
    </row>
    <row r="1377" spans="1:15" x14ac:dyDescent="0.3">
      <c r="A1377" s="5" t="str">
        <f>List!$I$7</f>
        <v>2019-20</v>
      </c>
      <c r="B1377" s="5" t="s">
        <v>16</v>
      </c>
      <c r="C1377" s="5">
        <v>10</v>
      </c>
      <c r="D1377" s="5" t="s">
        <v>1817</v>
      </c>
      <c r="E1377" s="5" t="s">
        <v>131</v>
      </c>
      <c r="F1377" s="5">
        <v>64</v>
      </c>
      <c r="G1377" s="5" t="s">
        <v>814</v>
      </c>
      <c r="H1377" s="5" t="s">
        <v>165</v>
      </c>
      <c r="I1377" s="5" t="s">
        <v>26</v>
      </c>
      <c r="J1377" s="5" t="s">
        <v>33</v>
      </c>
      <c r="K1377" s="5" t="s">
        <v>48</v>
      </c>
      <c r="L1377" s="5" t="s">
        <v>49</v>
      </c>
      <c r="M1377" s="5" t="s">
        <v>1839</v>
      </c>
      <c r="N1377" s="6">
        <v>88500</v>
      </c>
      <c r="O1377" s="6">
        <v>746189.30760000006</v>
      </c>
    </row>
    <row r="1378" spans="1:15" x14ac:dyDescent="0.3">
      <c r="A1378" s="3" t="str">
        <f>List!$I$7</f>
        <v>2019-20</v>
      </c>
      <c r="B1378" s="3" t="s">
        <v>45</v>
      </c>
      <c r="C1378" s="3">
        <v>2</v>
      </c>
      <c r="D1378" s="3" t="s">
        <v>1818</v>
      </c>
      <c r="E1378" s="3" t="s">
        <v>37</v>
      </c>
      <c r="F1378" s="3">
        <v>45</v>
      </c>
      <c r="G1378" s="3" t="s">
        <v>815</v>
      </c>
      <c r="H1378" s="3" t="s">
        <v>1469</v>
      </c>
      <c r="I1378" s="3" t="s">
        <v>54</v>
      </c>
      <c r="J1378" s="3" t="s">
        <v>44</v>
      </c>
      <c r="K1378" s="3" t="s">
        <v>34</v>
      </c>
      <c r="L1378" s="3" t="s">
        <v>35</v>
      </c>
      <c r="M1378" s="3" t="s">
        <v>1841</v>
      </c>
      <c r="N1378" s="4">
        <v>46500</v>
      </c>
      <c r="O1378" s="4">
        <v>327025.00160000002</v>
      </c>
    </row>
    <row r="1379" spans="1:15" x14ac:dyDescent="0.3">
      <c r="A1379" s="5" t="str">
        <f>List!$I$7</f>
        <v>2019-20</v>
      </c>
      <c r="B1379" s="5" t="s">
        <v>116</v>
      </c>
      <c r="C1379" s="5">
        <v>1</v>
      </c>
      <c r="D1379" s="5" t="s">
        <v>1818</v>
      </c>
      <c r="E1379" s="5" t="s">
        <v>93</v>
      </c>
      <c r="F1379" s="5">
        <v>64</v>
      </c>
      <c r="G1379" s="5" t="s">
        <v>1391</v>
      </c>
      <c r="H1379" s="5" t="s">
        <v>612</v>
      </c>
      <c r="I1379" s="5" t="s">
        <v>32</v>
      </c>
      <c r="J1379" s="5" t="s">
        <v>72</v>
      </c>
      <c r="K1379" s="5" t="s">
        <v>48</v>
      </c>
      <c r="L1379" s="5" t="s">
        <v>49</v>
      </c>
      <c r="M1379" s="5" t="s">
        <v>1840</v>
      </c>
      <c r="N1379" s="6">
        <v>33000</v>
      </c>
      <c r="O1379" s="6">
        <v>16779168.252</v>
      </c>
    </row>
    <row r="1380" spans="1:15" x14ac:dyDescent="0.3">
      <c r="A1380" s="3" t="str">
        <f>List!$I$7</f>
        <v>2019-20</v>
      </c>
      <c r="B1380" s="3" t="s">
        <v>60</v>
      </c>
      <c r="C1380" s="3">
        <v>6</v>
      </c>
      <c r="D1380" s="3" t="s">
        <v>1819</v>
      </c>
      <c r="E1380" s="3" t="s">
        <v>614</v>
      </c>
      <c r="F1380" s="3">
        <v>49</v>
      </c>
      <c r="G1380" s="3" t="s">
        <v>340</v>
      </c>
      <c r="H1380" s="3" t="s">
        <v>427</v>
      </c>
      <c r="I1380" s="3" t="s">
        <v>59</v>
      </c>
      <c r="J1380" s="3" t="s">
        <v>72</v>
      </c>
      <c r="K1380" s="3" t="s">
        <v>34</v>
      </c>
      <c r="L1380" s="3" t="s">
        <v>35</v>
      </c>
      <c r="M1380" s="3" t="s">
        <v>1840</v>
      </c>
      <c r="N1380" s="4">
        <v>57000</v>
      </c>
      <c r="O1380" s="4">
        <v>514437.44879999995</v>
      </c>
    </row>
    <row r="1381" spans="1:15" x14ac:dyDescent="0.3">
      <c r="A1381" s="5" t="str">
        <f>List!$I$7</f>
        <v>2019-20</v>
      </c>
      <c r="B1381" s="5" t="s">
        <v>116</v>
      </c>
      <c r="C1381" s="5">
        <v>1</v>
      </c>
      <c r="D1381" s="5" t="s">
        <v>1818</v>
      </c>
      <c r="E1381" s="5" t="s">
        <v>131</v>
      </c>
      <c r="F1381" s="5">
        <v>73</v>
      </c>
      <c r="G1381" s="5" t="s">
        <v>817</v>
      </c>
      <c r="H1381" s="5" t="s">
        <v>1292</v>
      </c>
      <c r="I1381" s="5" t="s">
        <v>32</v>
      </c>
      <c r="J1381" s="5" t="s">
        <v>86</v>
      </c>
      <c r="K1381" s="5" t="s">
        <v>48</v>
      </c>
      <c r="L1381" s="5" t="s">
        <v>49</v>
      </c>
      <c r="M1381" s="5" t="s">
        <v>1841</v>
      </c>
      <c r="N1381" s="6">
        <v>117000</v>
      </c>
      <c r="O1381" s="6">
        <v>23170681.591199998</v>
      </c>
    </row>
    <row r="1382" spans="1:15" x14ac:dyDescent="0.3">
      <c r="A1382" s="3" t="str">
        <f>List!$I$7</f>
        <v>2019-20</v>
      </c>
      <c r="B1382" s="3" t="s">
        <v>141</v>
      </c>
      <c r="C1382" s="3">
        <v>5</v>
      </c>
      <c r="D1382" s="3" t="s">
        <v>1819</v>
      </c>
      <c r="E1382" s="3" t="s">
        <v>160</v>
      </c>
      <c r="F1382" s="3">
        <v>59</v>
      </c>
      <c r="G1382" s="3" t="s">
        <v>150</v>
      </c>
      <c r="H1382" s="3" t="s">
        <v>856</v>
      </c>
      <c r="I1382" s="3" t="s">
        <v>20</v>
      </c>
      <c r="J1382" s="3" t="s">
        <v>72</v>
      </c>
      <c r="K1382" s="3" t="s">
        <v>27</v>
      </c>
      <c r="L1382" s="3" t="s">
        <v>35</v>
      </c>
      <c r="M1382" s="3" t="s">
        <v>1840</v>
      </c>
      <c r="N1382" s="4">
        <v>90000</v>
      </c>
      <c r="O1382" s="4">
        <v>5434761.8159999996</v>
      </c>
    </row>
    <row r="1383" spans="1:15" x14ac:dyDescent="0.3">
      <c r="A1383" s="5" t="str">
        <f>List!$I$7</f>
        <v>2019-20</v>
      </c>
      <c r="B1383" s="5" t="s">
        <v>92</v>
      </c>
      <c r="C1383" s="5">
        <v>12</v>
      </c>
      <c r="D1383" s="5" t="s">
        <v>1817</v>
      </c>
      <c r="E1383" s="5" t="s">
        <v>286</v>
      </c>
      <c r="F1383" s="5">
        <v>63</v>
      </c>
      <c r="G1383" s="5" t="s">
        <v>24</v>
      </c>
      <c r="H1383" s="5" t="s">
        <v>204</v>
      </c>
      <c r="I1383" s="5" t="s">
        <v>59</v>
      </c>
      <c r="J1383" s="5" t="s">
        <v>86</v>
      </c>
      <c r="K1383" s="5" t="s">
        <v>21</v>
      </c>
      <c r="L1383" s="5" t="s">
        <v>22</v>
      </c>
      <c r="M1383" s="5" t="s">
        <v>1840</v>
      </c>
      <c r="N1383" s="6">
        <v>121500</v>
      </c>
      <c r="O1383" s="6">
        <v>35751305.145599999</v>
      </c>
    </row>
    <row r="1384" spans="1:15" x14ac:dyDescent="0.3">
      <c r="A1384" s="3" t="str">
        <f>List!$I$7</f>
        <v>2019-20</v>
      </c>
      <c r="B1384" s="3" t="s">
        <v>125</v>
      </c>
      <c r="C1384" s="3">
        <v>7</v>
      </c>
      <c r="D1384" s="3" t="s">
        <v>1816</v>
      </c>
      <c r="E1384" s="3" t="s">
        <v>597</v>
      </c>
      <c r="F1384" s="3">
        <v>44</v>
      </c>
      <c r="G1384" s="3" t="s">
        <v>820</v>
      </c>
      <c r="H1384" s="3" t="s">
        <v>1040</v>
      </c>
      <c r="I1384" s="3" t="s">
        <v>32</v>
      </c>
      <c r="J1384" s="3" t="s">
        <v>72</v>
      </c>
      <c r="K1384" s="3" t="s">
        <v>27</v>
      </c>
      <c r="L1384" s="3" t="s">
        <v>35</v>
      </c>
      <c r="M1384" s="3" t="s">
        <v>1841</v>
      </c>
      <c r="N1384" s="4">
        <v>76500</v>
      </c>
      <c r="O1384" s="4">
        <v>2064046.4591999999</v>
      </c>
    </row>
    <row r="1385" spans="1:15" x14ac:dyDescent="0.3">
      <c r="A1385" s="5" t="str">
        <f>List!$I$7</f>
        <v>2019-20</v>
      </c>
      <c r="B1385" s="5" t="s">
        <v>116</v>
      </c>
      <c r="C1385" s="5">
        <v>1</v>
      </c>
      <c r="D1385" s="5" t="s">
        <v>1818</v>
      </c>
      <c r="E1385" s="5" t="s">
        <v>439</v>
      </c>
      <c r="F1385" s="5">
        <v>36</v>
      </c>
      <c r="G1385" s="5" t="s">
        <v>168</v>
      </c>
      <c r="H1385" s="5" t="s">
        <v>950</v>
      </c>
      <c r="I1385" s="5" t="s">
        <v>54</v>
      </c>
      <c r="J1385" s="5" t="s">
        <v>1805</v>
      </c>
      <c r="K1385" s="5" t="s">
        <v>48</v>
      </c>
      <c r="L1385" s="5" t="s">
        <v>55</v>
      </c>
      <c r="M1385" s="5" t="s">
        <v>1841</v>
      </c>
      <c r="N1385" s="6">
        <v>145500</v>
      </c>
      <c r="O1385" s="6">
        <v>662872.04279999994</v>
      </c>
    </row>
    <row r="1386" spans="1:15" x14ac:dyDescent="0.3">
      <c r="A1386" s="3" t="str">
        <f>List!$I$7</f>
        <v>2019-20</v>
      </c>
      <c r="B1386" s="3" t="s">
        <v>60</v>
      </c>
      <c r="C1386" s="3">
        <v>6</v>
      </c>
      <c r="D1386" s="3" t="s">
        <v>1819</v>
      </c>
      <c r="E1386" s="3" t="s">
        <v>41</v>
      </c>
      <c r="F1386" s="3">
        <v>19</v>
      </c>
      <c r="G1386" s="3" t="s">
        <v>808</v>
      </c>
      <c r="H1386" s="3" t="s">
        <v>303</v>
      </c>
      <c r="I1386" s="3" t="s">
        <v>26</v>
      </c>
      <c r="J1386" s="3" t="s">
        <v>1806</v>
      </c>
      <c r="K1386" s="3" t="s">
        <v>48</v>
      </c>
      <c r="L1386" s="3" t="s">
        <v>49</v>
      </c>
      <c r="M1386" s="3" t="s">
        <v>1840</v>
      </c>
      <c r="N1386" s="4">
        <v>112500</v>
      </c>
      <c r="O1386" s="4">
        <v>523363.89600000001</v>
      </c>
    </row>
    <row r="1387" spans="1:15" x14ac:dyDescent="0.3">
      <c r="A1387" s="5" t="str">
        <f>List!$I$7</f>
        <v>2019-20</v>
      </c>
      <c r="B1387" s="5" t="s">
        <v>83</v>
      </c>
      <c r="C1387" s="5">
        <v>3</v>
      </c>
      <c r="D1387" s="5" t="s">
        <v>1818</v>
      </c>
      <c r="E1387" s="5" t="s">
        <v>67</v>
      </c>
      <c r="F1387" s="5">
        <v>25</v>
      </c>
      <c r="G1387" s="5" t="s">
        <v>1206</v>
      </c>
      <c r="H1387" s="5" t="s">
        <v>334</v>
      </c>
      <c r="I1387" s="5" t="s">
        <v>80</v>
      </c>
      <c r="J1387" s="5" t="s">
        <v>1805</v>
      </c>
      <c r="K1387" s="5" t="s">
        <v>27</v>
      </c>
      <c r="L1387" s="5" t="s">
        <v>28</v>
      </c>
      <c r="M1387" s="5" t="s">
        <v>1840</v>
      </c>
      <c r="N1387" s="6">
        <v>115500</v>
      </c>
      <c r="O1387" s="6">
        <v>7217320.8630599994</v>
      </c>
    </row>
    <row r="1388" spans="1:15" x14ac:dyDescent="0.3">
      <c r="A1388" s="3" t="str">
        <f>List!$I$7</f>
        <v>2019-20</v>
      </c>
      <c r="B1388" s="3" t="s">
        <v>45</v>
      </c>
      <c r="C1388" s="3">
        <v>2</v>
      </c>
      <c r="D1388" s="3" t="s">
        <v>1818</v>
      </c>
      <c r="E1388" s="3" t="s">
        <v>29</v>
      </c>
      <c r="F1388" s="3">
        <v>65</v>
      </c>
      <c r="G1388" s="3" t="s">
        <v>1429</v>
      </c>
      <c r="H1388" s="3" t="s">
        <v>1446</v>
      </c>
      <c r="I1388" s="3" t="s">
        <v>54</v>
      </c>
      <c r="J1388" s="3" t="s">
        <v>33</v>
      </c>
      <c r="K1388" s="3" t="s">
        <v>21</v>
      </c>
      <c r="L1388" s="3" t="s">
        <v>22</v>
      </c>
      <c r="M1388" s="3" t="s">
        <v>1841</v>
      </c>
      <c r="N1388" s="4">
        <v>78000</v>
      </c>
      <c r="O1388" s="4">
        <v>7274358.1310399994</v>
      </c>
    </row>
    <row r="1389" spans="1:15" x14ac:dyDescent="0.3">
      <c r="A1389" s="5" t="str">
        <f>List!$I$7</f>
        <v>2019-20</v>
      </c>
      <c r="B1389" s="5" t="s">
        <v>101</v>
      </c>
      <c r="C1389" s="5">
        <v>9</v>
      </c>
      <c r="D1389" s="5" t="s">
        <v>1816</v>
      </c>
      <c r="E1389" s="5" t="s">
        <v>214</v>
      </c>
      <c r="F1389" s="5">
        <v>73</v>
      </c>
      <c r="G1389" s="5" t="s">
        <v>823</v>
      </c>
      <c r="H1389" s="5" t="s">
        <v>838</v>
      </c>
      <c r="I1389" s="5" t="s">
        <v>32</v>
      </c>
      <c r="J1389" s="5" t="s">
        <v>86</v>
      </c>
      <c r="K1389" s="5" t="s">
        <v>48</v>
      </c>
      <c r="L1389" s="5" t="s">
        <v>49</v>
      </c>
      <c r="M1389" s="5" t="s">
        <v>1840</v>
      </c>
      <c r="N1389" s="6">
        <v>91500</v>
      </c>
      <c r="O1389" s="6">
        <v>9992648.7539999988</v>
      </c>
    </row>
    <row r="1390" spans="1:15" x14ac:dyDescent="0.3">
      <c r="A1390" s="3" t="str">
        <f>List!$I$7</f>
        <v>2019-20</v>
      </c>
      <c r="B1390" s="3" t="s">
        <v>92</v>
      </c>
      <c r="C1390" s="3">
        <v>12</v>
      </c>
      <c r="D1390" s="3" t="s">
        <v>1817</v>
      </c>
      <c r="E1390" s="3" t="s">
        <v>64</v>
      </c>
      <c r="F1390" s="3">
        <v>48</v>
      </c>
      <c r="G1390" s="3" t="s">
        <v>449</v>
      </c>
      <c r="H1390" s="3" t="s">
        <v>149</v>
      </c>
      <c r="I1390" s="3" t="s">
        <v>32</v>
      </c>
      <c r="J1390" s="3" t="s">
        <v>33</v>
      </c>
      <c r="K1390" s="3" t="s">
        <v>21</v>
      </c>
      <c r="L1390" s="3" t="s">
        <v>22</v>
      </c>
      <c r="M1390" s="3" t="s">
        <v>1839</v>
      </c>
      <c r="N1390" s="4">
        <v>73500</v>
      </c>
      <c r="O1390" s="4">
        <v>928114.98779999989</v>
      </c>
    </row>
    <row r="1391" spans="1:15" x14ac:dyDescent="0.3">
      <c r="A1391" s="5" t="str">
        <f>List!$I$7</f>
        <v>2019-20</v>
      </c>
      <c r="B1391" s="5" t="s">
        <v>101</v>
      </c>
      <c r="C1391" s="5">
        <v>9</v>
      </c>
      <c r="D1391" s="5" t="s">
        <v>1816</v>
      </c>
      <c r="E1391" s="5" t="s">
        <v>439</v>
      </c>
      <c r="F1391" s="5">
        <v>19</v>
      </c>
      <c r="G1391" s="5" t="s">
        <v>733</v>
      </c>
      <c r="H1391" s="5" t="s">
        <v>1147</v>
      </c>
      <c r="I1391" s="5" t="s">
        <v>26</v>
      </c>
      <c r="J1391" s="5" t="s">
        <v>44</v>
      </c>
      <c r="K1391" s="5" t="s">
        <v>48</v>
      </c>
      <c r="L1391" s="5" t="s">
        <v>49</v>
      </c>
      <c r="M1391" s="5" t="s">
        <v>1840</v>
      </c>
      <c r="N1391" s="6">
        <v>55500</v>
      </c>
      <c r="O1391" s="6">
        <v>336445.57319999998</v>
      </c>
    </row>
    <row r="1392" spans="1:15" x14ac:dyDescent="0.3">
      <c r="A1392" s="3" t="str">
        <f>List!$I$7</f>
        <v>2019-20</v>
      </c>
      <c r="B1392" s="3" t="s">
        <v>83</v>
      </c>
      <c r="C1392" s="3">
        <v>3</v>
      </c>
      <c r="D1392" s="3" t="s">
        <v>1818</v>
      </c>
      <c r="E1392" s="3" t="s">
        <v>163</v>
      </c>
      <c r="F1392" s="3">
        <v>6</v>
      </c>
      <c r="G1392" s="3" t="s">
        <v>1296</v>
      </c>
      <c r="H1392" s="3" t="s">
        <v>1134</v>
      </c>
      <c r="I1392" s="3" t="s">
        <v>26</v>
      </c>
      <c r="J1392" s="3" t="s">
        <v>1805</v>
      </c>
      <c r="K1392" s="3" t="s">
        <v>34</v>
      </c>
      <c r="L1392" s="3" t="s">
        <v>35</v>
      </c>
      <c r="M1392" s="3" t="s">
        <v>1840</v>
      </c>
      <c r="N1392" s="4">
        <v>75000</v>
      </c>
      <c r="O1392" s="4">
        <v>19463043.821759999</v>
      </c>
    </row>
    <row r="1393" spans="1:15" x14ac:dyDescent="0.3">
      <c r="A1393" s="5" t="str">
        <f>List!$I$7</f>
        <v>2019-20</v>
      </c>
      <c r="B1393" s="5" t="s">
        <v>36</v>
      </c>
      <c r="C1393" s="5">
        <v>8</v>
      </c>
      <c r="D1393" s="5" t="s">
        <v>1816</v>
      </c>
      <c r="E1393" s="5" t="s">
        <v>157</v>
      </c>
      <c r="F1393" s="5">
        <v>73</v>
      </c>
      <c r="G1393" s="5" t="s">
        <v>826</v>
      </c>
      <c r="H1393" s="5" t="s">
        <v>371</v>
      </c>
      <c r="I1393" s="5" t="s">
        <v>32</v>
      </c>
      <c r="J1393" s="5" t="s">
        <v>1805</v>
      </c>
      <c r="K1393" s="5" t="s">
        <v>48</v>
      </c>
      <c r="L1393" s="5" t="s">
        <v>49</v>
      </c>
      <c r="M1393" s="5" t="s">
        <v>1841</v>
      </c>
      <c r="N1393" s="6">
        <v>133500</v>
      </c>
      <c r="O1393" s="6">
        <v>7675473.7067999998</v>
      </c>
    </row>
    <row r="1394" spans="1:15" x14ac:dyDescent="0.3">
      <c r="A1394" s="3" t="str">
        <f>List!$I$7</f>
        <v>2019-20</v>
      </c>
      <c r="B1394" s="3" t="s">
        <v>36</v>
      </c>
      <c r="C1394" s="3">
        <v>8</v>
      </c>
      <c r="D1394" s="3" t="s">
        <v>1816</v>
      </c>
      <c r="E1394" s="3" t="s">
        <v>305</v>
      </c>
      <c r="F1394" s="3">
        <v>2</v>
      </c>
      <c r="G1394" s="3" t="s">
        <v>831</v>
      </c>
      <c r="H1394" s="3" t="s">
        <v>221</v>
      </c>
      <c r="I1394" s="3" t="s">
        <v>20</v>
      </c>
      <c r="J1394" s="3" t="s">
        <v>72</v>
      </c>
      <c r="K1394" s="3" t="s">
        <v>34</v>
      </c>
      <c r="L1394" s="3" t="s">
        <v>35</v>
      </c>
      <c r="M1394" s="3" t="s">
        <v>1839</v>
      </c>
      <c r="N1394" s="4">
        <v>75000</v>
      </c>
      <c r="O1394" s="4">
        <v>1777545.24</v>
      </c>
    </row>
    <row r="1395" spans="1:15" x14ac:dyDescent="0.3">
      <c r="A1395" s="5" t="str">
        <f>List!$I$7</f>
        <v>2019-20</v>
      </c>
      <c r="B1395" s="5" t="s">
        <v>16</v>
      </c>
      <c r="C1395" s="5">
        <v>10</v>
      </c>
      <c r="D1395" s="5" t="s">
        <v>1817</v>
      </c>
      <c r="E1395" s="5" t="s">
        <v>291</v>
      </c>
      <c r="F1395" s="5">
        <v>71</v>
      </c>
      <c r="G1395" s="5" t="s">
        <v>834</v>
      </c>
      <c r="H1395" s="5" t="s">
        <v>518</v>
      </c>
      <c r="I1395" s="5" t="s">
        <v>80</v>
      </c>
      <c r="J1395" s="5" t="s">
        <v>72</v>
      </c>
      <c r="K1395" s="5" t="s">
        <v>34</v>
      </c>
      <c r="L1395" s="5" t="s">
        <v>35</v>
      </c>
      <c r="M1395" s="5" t="s">
        <v>1841</v>
      </c>
      <c r="N1395" s="6">
        <v>118500</v>
      </c>
      <c r="O1395" s="6">
        <v>1069997.2667999999</v>
      </c>
    </row>
    <row r="1396" spans="1:15" x14ac:dyDescent="0.3">
      <c r="A1396" s="3" t="str">
        <f>List!$I$7</f>
        <v>2019-20</v>
      </c>
      <c r="B1396" s="3" t="s">
        <v>116</v>
      </c>
      <c r="C1396" s="3">
        <v>1</v>
      </c>
      <c r="D1396" s="3" t="s">
        <v>1818</v>
      </c>
      <c r="E1396" s="3" t="s">
        <v>67</v>
      </c>
      <c r="F1396" s="3">
        <v>72</v>
      </c>
      <c r="G1396" s="3" t="s">
        <v>835</v>
      </c>
      <c r="H1396" s="3" t="s">
        <v>468</v>
      </c>
      <c r="I1396" s="3" t="s">
        <v>80</v>
      </c>
      <c r="J1396" s="3" t="s">
        <v>33</v>
      </c>
      <c r="K1396" s="3" t="s">
        <v>27</v>
      </c>
      <c r="L1396" s="3" t="s">
        <v>35</v>
      </c>
      <c r="M1396" s="3" t="s">
        <v>1840</v>
      </c>
      <c r="N1396" s="4">
        <v>111000</v>
      </c>
      <c r="O1396" s="4">
        <v>881616.70080000022</v>
      </c>
    </row>
    <row r="1397" spans="1:15" x14ac:dyDescent="0.3">
      <c r="A1397" s="5" t="str">
        <f>List!$I$7</f>
        <v>2019-20</v>
      </c>
      <c r="B1397" s="5" t="s">
        <v>101</v>
      </c>
      <c r="C1397" s="5">
        <v>9</v>
      </c>
      <c r="D1397" s="5" t="s">
        <v>1816</v>
      </c>
      <c r="E1397" s="5" t="s">
        <v>188</v>
      </c>
      <c r="F1397" s="5">
        <v>51</v>
      </c>
      <c r="G1397" s="5" t="s">
        <v>837</v>
      </c>
      <c r="H1397" s="5" t="s">
        <v>1471</v>
      </c>
      <c r="I1397" s="5" t="s">
        <v>59</v>
      </c>
      <c r="J1397" s="5" t="s">
        <v>72</v>
      </c>
      <c r="K1397" s="5" t="s">
        <v>21</v>
      </c>
      <c r="L1397" s="5" t="s">
        <v>22</v>
      </c>
      <c r="M1397" s="5" t="s">
        <v>1840</v>
      </c>
      <c r="N1397" s="6">
        <v>102000</v>
      </c>
      <c r="O1397" s="6">
        <v>14904203.688000003</v>
      </c>
    </row>
    <row r="1398" spans="1:15" x14ac:dyDescent="0.3">
      <c r="A1398" s="3" t="str">
        <f>List!$I$7</f>
        <v>2019-20</v>
      </c>
      <c r="B1398" s="3" t="s">
        <v>36</v>
      </c>
      <c r="C1398" s="3">
        <v>8</v>
      </c>
      <c r="D1398" s="3" t="s">
        <v>1816</v>
      </c>
      <c r="E1398" s="3" t="s">
        <v>84</v>
      </c>
      <c r="F1398" s="3">
        <v>45</v>
      </c>
      <c r="G1398" s="3" t="s">
        <v>693</v>
      </c>
      <c r="H1398" s="3" t="s">
        <v>365</v>
      </c>
      <c r="I1398" s="3" t="s">
        <v>32</v>
      </c>
      <c r="J1398" s="3" t="s">
        <v>33</v>
      </c>
      <c r="K1398" s="3" t="s">
        <v>34</v>
      </c>
      <c r="L1398" s="3" t="s">
        <v>35</v>
      </c>
      <c r="M1398" s="3" t="s">
        <v>1840</v>
      </c>
      <c r="N1398" s="4">
        <v>67500</v>
      </c>
      <c r="O1398" s="4">
        <v>8646238.6064999998</v>
      </c>
    </row>
    <row r="1399" spans="1:15" x14ac:dyDescent="0.3">
      <c r="A1399" s="5" t="str">
        <f>List!$I$7</f>
        <v>2019-20</v>
      </c>
      <c r="B1399" s="5" t="s">
        <v>116</v>
      </c>
      <c r="C1399" s="5">
        <v>1</v>
      </c>
      <c r="D1399" s="5" t="s">
        <v>1818</v>
      </c>
      <c r="E1399" s="5" t="s">
        <v>335</v>
      </c>
      <c r="F1399" s="5">
        <v>23</v>
      </c>
      <c r="G1399" s="5" t="s">
        <v>839</v>
      </c>
      <c r="H1399" s="5" t="s">
        <v>235</v>
      </c>
      <c r="I1399" s="5" t="s">
        <v>40</v>
      </c>
      <c r="J1399" s="5" t="s">
        <v>44</v>
      </c>
      <c r="K1399" s="5" t="s">
        <v>48</v>
      </c>
      <c r="L1399" s="5" t="s">
        <v>49</v>
      </c>
      <c r="M1399" s="5" t="s">
        <v>1840</v>
      </c>
      <c r="N1399" s="6">
        <v>103500</v>
      </c>
      <c r="O1399" s="6">
        <v>802746.87768000003</v>
      </c>
    </row>
    <row r="1400" spans="1:15" x14ac:dyDescent="0.3">
      <c r="A1400" s="3" t="str">
        <f>List!$I$7</f>
        <v>2019-20</v>
      </c>
      <c r="B1400" s="3" t="s">
        <v>60</v>
      </c>
      <c r="C1400" s="3">
        <v>6</v>
      </c>
      <c r="D1400" s="3" t="s">
        <v>1819</v>
      </c>
      <c r="E1400" s="3" t="s">
        <v>147</v>
      </c>
      <c r="F1400" s="3">
        <v>83</v>
      </c>
      <c r="G1400" s="3" t="s">
        <v>239</v>
      </c>
      <c r="H1400" s="3" t="s">
        <v>822</v>
      </c>
      <c r="I1400" s="3" t="s">
        <v>26</v>
      </c>
      <c r="J1400" s="3" t="s">
        <v>33</v>
      </c>
      <c r="K1400" s="3" t="s">
        <v>27</v>
      </c>
      <c r="L1400" s="3" t="s">
        <v>28</v>
      </c>
      <c r="M1400" s="3" t="s">
        <v>1839</v>
      </c>
      <c r="N1400" s="4">
        <v>75000</v>
      </c>
      <c r="O1400" s="4">
        <v>2254153.3740000003</v>
      </c>
    </row>
    <row r="1401" spans="1:15" x14ac:dyDescent="0.3">
      <c r="A1401" s="5" t="str">
        <f>List!$I$7</f>
        <v>2019-20</v>
      </c>
      <c r="B1401" s="5" t="s">
        <v>45</v>
      </c>
      <c r="C1401" s="5">
        <v>2</v>
      </c>
      <c r="D1401" s="5" t="s">
        <v>1818</v>
      </c>
      <c r="E1401" s="5" t="s">
        <v>191</v>
      </c>
      <c r="F1401" s="5">
        <v>28</v>
      </c>
      <c r="G1401" s="5" t="s">
        <v>840</v>
      </c>
      <c r="H1401" s="5" t="s">
        <v>124</v>
      </c>
      <c r="I1401" s="5" t="s">
        <v>63</v>
      </c>
      <c r="J1401" s="5" t="s">
        <v>1806</v>
      </c>
      <c r="K1401" s="5" t="s">
        <v>48</v>
      </c>
      <c r="L1401" s="5" t="s">
        <v>49</v>
      </c>
      <c r="M1401" s="5" t="s">
        <v>1840</v>
      </c>
      <c r="N1401" s="6">
        <v>147000</v>
      </c>
      <c r="O1401" s="6">
        <v>788043.87199999997</v>
      </c>
    </row>
    <row r="1402" spans="1:15" x14ac:dyDescent="0.3">
      <c r="A1402" s="3" t="str">
        <f>List!$I$7</f>
        <v>2019-20</v>
      </c>
      <c r="B1402" s="3" t="s">
        <v>16</v>
      </c>
      <c r="C1402" s="3">
        <v>10</v>
      </c>
      <c r="D1402" s="3" t="s">
        <v>1817</v>
      </c>
      <c r="E1402" s="3" t="s">
        <v>84</v>
      </c>
      <c r="F1402" s="3">
        <v>6</v>
      </c>
      <c r="G1402" s="3" t="s">
        <v>1684</v>
      </c>
      <c r="H1402" s="3" t="s">
        <v>791</v>
      </c>
      <c r="I1402" s="3" t="s">
        <v>80</v>
      </c>
      <c r="J1402" s="3" t="s">
        <v>44</v>
      </c>
      <c r="K1402" s="3" t="s">
        <v>27</v>
      </c>
      <c r="L1402" s="3" t="s">
        <v>35</v>
      </c>
      <c r="M1402" s="3" t="s">
        <v>1840</v>
      </c>
      <c r="N1402" s="4">
        <v>64500</v>
      </c>
      <c r="O1402" s="4">
        <v>359507.2258800001</v>
      </c>
    </row>
    <row r="1403" spans="1:15" x14ac:dyDescent="0.3">
      <c r="A1403" s="5" t="str">
        <f>List!$I$7</f>
        <v>2019-20</v>
      </c>
      <c r="B1403" s="5" t="s">
        <v>141</v>
      </c>
      <c r="C1403" s="5">
        <v>5</v>
      </c>
      <c r="D1403" s="5" t="s">
        <v>1819</v>
      </c>
      <c r="E1403" s="5" t="s">
        <v>295</v>
      </c>
      <c r="F1403" s="5">
        <v>42</v>
      </c>
      <c r="G1403" s="5" t="s">
        <v>842</v>
      </c>
      <c r="H1403" s="5" t="s">
        <v>802</v>
      </c>
      <c r="I1403" s="5" t="s">
        <v>32</v>
      </c>
      <c r="J1403" s="5" t="s">
        <v>86</v>
      </c>
      <c r="K1403" s="5" t="s">
        <v>21</v>
      </c>
      <c r="L1403" s="5" t="s">
        <v>22</v>
      </c>
      <c r="M1403" s="5" t="s">
        <v>1840</v>
      </c>
      <c r="N1403" s="6">
        <v>132000</v>
      </c>
      <c r="O1403" s="6">
        <v>3502593.9115199992</v>
      </c>
    </row>
    <row r="1404" spans="1:15" x14ac:dyDescent="0.3">
      <c r="A1404" s="3" t="str">
        <f>List!$I$7</f>
        <v>2019-20</v>
      </c>
      <c r="B1404" s="3" t="s">
        <v>83</v>
      </c>
      <c r="C1404" s="3">
        <v>3</v>
      </c>
      <c r="D1404" s="3" t="s">
        <v>1818</v>
      </c>
      <c r="E1404" s="3" t="s">
        <v>238</v>
      </c>
      <c r="F1404" s="3">
        <v>20</v>
      </c>
      <c r="G1404" s="3" t="s">
        <v>1313</v>
      </c>
      <c r="H1404" s="3" t="s">
        <v>25</v>
      </c>
      <c r="I1404" s="3" t="s">
        <v>26</v>
      </c>
      <c r="J1404" s="3" t="s">
        <v>1806</v>
      </c>
      <c r="K1404" s="3" t="s">
        <v>27</v>
      </c>
      <c r="L1404" s="3" t="s">
        <v>28</v>
      </c>
      <c r="M1404" s="3" t="s">
        <v>1840</v>
      </c>
      <c r="N1404" s="4">
        <v>81000</v>
      </c>
      <c r="O1404" s="4">
        <v>434228.25599999999</v>
      </c>
    </row>
    <row r="1405" spans="1:15" x14ac:dyDescent="0.3">
      <c r="A1405" s="5" t="str">
        <f>List!$I$7</f>
        <v>2019-20</v>
      </c>
      <c r="B1405" s="5" t="s">
        <v>50</v>
      </c>
      <c r="C1405" s="5">
        <v>11</v>
      </c>
      <c r="D1405" s="5" t="s">
        <v>1817</v>
      </c>
      <c r="E1405" s="5" t="s">
        <v>191</v>
      </c>
      <c r="F1405" s="5">
        <v>75</v>
      </c>
      <c r="G1405" s="5" t="s">
        <v>1541</v>
      </c>
      <c r="H1405" s="5" t="s">
        <v>208</v>
      </c>
      <c r="I1405" s="5" t="s">
        <v>80</v>
      </c>
      <c r="J1405" s="5" t="s">
        <v>86</v>
      </c>
      <c r="K1405" s="5" t="s">
        <v>21</v>
      </c>
      <c r="L1405" s="5" t="s">
        <v>22</v>
      </c>
      <c r="M1405" s="5" t="s">
        <v>1841</v>
      </c>
      <c r="N1405" s="6">
        <v>109500</v>
      </c>
      <c r="O1405" s="6">
        <v>64115435.749200001</v>
      </c>
    </row>
    <row r="1406" spans="1:15" x14ac:dyDescent="0.3">
      <c r="A1406" s="3" t="str">
        <f>List!$I$7</f>
        <v>2019-20</v>
      </c>
      <c r="B1406" s="3" t="s">
        <v>116</v>
      </c>
      <c r="C1406" s="3">
        <v>1</v>
      </c>
      <c r="D1406" s="3" t="s">
        <v>1818</v>
      </c>
      <c r="E1406" s="3" t="s">
        <v>191</v>
      </c>
      <c r="F1406" s="3">
        <v>43</v>
      </c>
      <c r="G1406" s="3" t="s">
        <v>844</v>
      </c>
      <c r="H1406" s="3" t="s">
        <v>832</v>
      </c>
      <c r="I1406" s="3" t="s">
        <v>59</v>
      </c>
      <c r="J1406" s="3" t="s">
        <v>1805</v>
      </c>
      <c r="K1406" s="3" t="s">
        <v>34</v>
      </c>
      <c r="L1406" s="3" t="s">
        <v>35</v>
      </c>
      <c r="M1406" s="3" t="s">
        <v>1840</v>
      </c>
      <c r="N1406" s="4">
        <v>123000</v>
      </c>
      <c r="O1406" s="4">
        <v>19077621.79752</v>
      </c>
    </row>
    <row r="1407" spans="1:15" x14ac:dyDescent="0.3">
      <c r="A1407" s="5" t="str">
        <f>List!$I$7</f>
        <v>2019-20</v>
      </c>
      <c r="B1407" s="5" t="s">
        <v>60</v>
      </c>
      <c r="C1407" s="5">
        <v>6</v>
      </c>
      <c r="D1407" s="5" t="s">
        <v>1819</v>
      </c>
      <c r="E1407" s="5" t="s">
        <v>342</v>
      </c>
      <c r="F1407" s="5">
        <v>27</v>
      </c>
      <c r="G1407" s="5" t="s">
        <v>847</v>
      </c>
      <c r="H1407" s="5" t="s">
        <v>643</v>
      </c>
      <c r="I1407" s="5" t="s">
        <v>32</v>
      </c>
      <c r="J1407" s="5" t="s">
        <v>72</v>
      </c>
      <c r="K1407" s="5" t="s">
        <v>48</v>
      </c>
      <c r="L1407" s="5" t="s">
        <v>55</v>
      </c>
      <c r="M1407" s="5" t="s">
        <v>1841</v>
      </c>
      <c r="N1407" s="6">
        <v>133500</v>
      </c>
      <c r="O1407" s="6">
        <v>7837879.8739999998</v>
      </c>
    </row>
    <row r="1408" spans="1:15" x14ac:dyDescent="0.3">
      <c r="A1408" s="3" t="str">
        <f>List!$I$7</f>
        <v>2019-20</v>
      </c>
      <c r="B1408" s="3" t="s">
        <v>101</v>
      </c>
      <c r="C1408" s="3">
        <v>9</v>
      </c>
      <c r="D1408" s="3" t="s">
        <v>1816</v>
      </c>
      <c r="E1408" s="3" t="s">
        <v>250</v>
      </c>
      <c r="F1408" s="3">
        <v>45</v>
      </c>
      <c r="G1408" s="3" t="s">
        <v>672</v>
      </c>
      <c r="H1408" s="3" t="s">
        <v>900</v>
      </c>
      <c r="I1408" s="3" t="s">
        <v>26</v>
      </c>
      <c r="J1408" s="3" t="s">
        <v>44</v>
      </c>
      <c r="K1408" s="3" t="s">
        <v>27</v>
      </c>
      <c r="L1408" s="3" t="s">
        <v>35</v>
      </c>
      <c r="M1408" s="3" t="s">
        <v>1840</v>
      </c>
      <c r="N1408" s="4">
        <v>288000</v>
      </c>
      <c r="O1408" s="4">
        <v>120980668.72319999</v>
      </c>
    </row>
    <row r="1409" spans="1:15" x14ac:dyDescent="0.3">
      <c r="A1409" s="5" t="str">
        <f>List!$I$7</f>
        <v>2019-20</v>
      </c>
      <c r="B1409" s="5" t="s">
        <v>83</v>
      </c>
      <c r="C1409" s="5">
        <v>3</v>
      </c>
      <c r="D1409" s="5" t="s">
        <v>1818</v>
      </c>
      <c r="E1409" s="5" t="s">
        <v>67</v>
      </c>
      <c r="F1409" s="5">
        <v>27</v>
      </c>
      <c r="G1409" s="5" t="s">
        <v>1243</v>
      </c>
      <c r="H1409" s="5" t="s">
        <v>950</v>
      </c>
      <c r="I1409" s="5" t="s">
        <v>40</v>
      </c>
      <c r="J1409" s="5" t="s">
        <v>1805</v>
      </c>
      <c r="K1409" s="5" t="s">
        <v>48</v>
      </c>
      <c r="L1409" s="5" t="s">
        <v>55</v>
      </c>
      <c r="M1409" s="5" t="s">
        <v>1841</v>
      </c>
      <c r="N1409" s="6">
        <v>42000</v>
      </c>
      <c r="O1409" s="6">
        <v>277987.24800000002</v>
      </c>
    </row>
    <row r="1410" spans="1:15" x14ac:dyDescent="0.3">
      <c r="A1410" s="3" t="str">
        <f>List!$I$7</f>
        <v>2019-20</v>
      </c>
      <c r="B1410" s="3" t="s">
        <v>92</v>
      </c>
      <c r="C1410" s="3">
        <v>12</v>
      </c>
      <c r="D1410" s="3" t="s">
        <v>1817</v>
      </c>
      <c r="E1410" s="3" t="s">
        <v>112</v>
      </c>
      <c r="F1410" s="3">
        <v>60</v>
      </c>
      <c r="G1410" s="3" t="s">
        <v>852</v>
      </c>
      <c r="H1410" s="3" t="s">
        <v>929</v>
      </c>
      <c r="I1410" s="3" t="s">
        <v>63</v>
      </c>
      <c r="J1410" s="3" t="s">
        <v>72</v>
      </c>
      <c r="K1410" s="3" t="s">
        <v>27</v>
      </c>
      <c r="L1410" s="3" t="s">
        <v>28</v>
      </c>
      <c r="M1410" s="3" t="s">
        <v>1840</v>
      </c>
      <c r="N1410" s="4">
        <v>91500</v>
      </c>
      <c r="O1410" s="4">
        <v>665767.27359999996</v>
      </c>
    </row>
    <row r="1411" spans="1:15" x14ac:dyDescent="0.3">
      <c r="A1411" s="5" t="str">
        <f>List!$I$7</f>
        <v>2019-20</v>
      </c>
      <c r="B1411" s="5" t="s">
        <v>116</v>
      </c>
      <c r="C1411" s="5">
        <v>1</v>
      </c>
      <c r="D1411" s="5" t="s">
        <v>1818</v>
      </c>
      <c r="E1411" s="5" t="s">
        <v>222</v>
      </c>
      <c r="F1411" s="5">
        <v>4</v>
      </c>
      <c r="G1411" s="5" t="s">
        <v>57</v>
      </c>
      <c r="H1411" s="5" t="s">
        <v>594</v>
      </c>
      <c r="I1411" s="5" t="s">
        <v>20</v>
      </c>
      <c r="J1411" s="5" t="s">
        <v>33</v>
      </c>
      <c r="K1411" s="5" t="s">
        <v>34</v>
      </c>
      <c r="L1411" s="5" t="s">
        <v>35</v>
      </c>
      <c r="M1411" s="5" t="s">
        <v>1841</v>
      </c>
      <c r="N1411" s="6">
        <v>73500</v>
      </c>
      <c r="O1411" s="6">
        <v>397408.473</v>
      </c>
    </row>
    <row r="1412" spans="1:15" x14ac:dyDescent="0.3">
      <c r="A1412" s="3" t="str">
        <f>List!$I$7</f>
        <v>2019-20</v>
      </c>
      <c r="B1412" s="3" t="s">
        <v>50</v>
      </c>
      <c r="C1412" s="3">
        <v>11</v>
      </c>
      <c r="D1412" s="3" t="s">
        <v>1817</v>
      </c>
      <c r="E1412" s="3" t="s">
        <v>89</v>
      </c>
      <c r="F1412" s="3">
        <v>73</v>
      </c>
      <c r="G1412" s="3" t="s">
        <v>727</v>
      </c>
      <c r="H1412" s="3" t="s">
        <v>1576</v>
      </c>
      <c r="I1412" s="3" t="s">
        <v>59</v>
      </c>
      <c r="J1412" s="3" t="s">
        <v>1805</v>
      </c>
      <c r="K1412" s="3" t="s">
        <v>48</v>
      </c>
      <c r="L1412" s="3" t="s">
        <v>49</v>
      </c>
      <c r="M1412" s="3" t="s">
        <v>1840</v>
      </c>
      <c r="N1412" s="4">
        <v>117000</v>
      </c>
      <c r="O1412" s="4">
        <v>27298202.817600004</v>
      </c>
    </row>
    <row r="1413" spans="1:15" x14ac:dyDescent="0.3">
      <c r="A1413" s="5" t="str">
        <f>List!$I$7</f>
        <v>2019-20</v>
      </c>
      <c r="B1413" s="5" t="s">
        <v>76</v>
      </c>
      <c r="C1413" s="5">
        <v>4</v>
      </c>
      <c r="D1413" s="5" t="s">
        <v>1819</v>
      </c>
      <c r="E1413" s="5" t="s">
        <v>569</v>
      </c>
      <c r="F1413" s="5">
        <v>28</v>
      </c>
      <c r="G1413" s="5" t="s">
        <v>1503</v>
      </c>
      <c r="H1413" s="5" t="s">
        <v>348</v>
      </c>
      <c r="I1413" s="5" t="s">
        <v>40</v>
      </c>
      <c r="J1413" s="5" t="s">
        <v>33</v>
      </c>
      <c r="K1413" s="5" t="s">
        <v>48</v>
      </c>
      <c r="L1413" s="5" t="s">
        <v>49</v>
      </c>
      <c r="M1413" s="5" t="s">
        <v>1840</v>
      </c>
      <c r="N1413" s="6">
        <v>151500</v>
      </c>
      <c r="O1413" s="6">
        <v>24203257.832160003</v>
      </c>
    </row>
    <row r="1414" spans="1:15" x14ac:dyDescent="0.3">
      <c r="A1414" s="3" t="str">
        <f>List!$I$7</f>
        <v>2019-20</v>
      </c>
      <c r="B1414" s="3" t="s">
        <v>60</v>
      </c>
      <c r="C1414" s="3">
        <v>6</v>
      </c>
      <c r="D1414" s="3" t="s">
        <v>1819</v>
      </c>
      <c r="E1414" s="3" t="s">
        <v>335</v>
      </c>
      <c r="F1414" s="3">
        <v>23</v>
      </c>
      <c r="G1414" s="3" t="s">
        <v>853</v>
      </c>
      <c r="H1414" s="3" t="s">
        <v>1565</v>
      </c>
      <c r="I1414" s="3" t="s">
        <v>59</v>
      </c>
      <c r="J1414" s="3" t="s">
        <v>1806</v>
      </c>
      <c r="K1414" s="3" t="s">
        <v>48</v>
      </c>
      <c r="L1414" s="3" t="s">
        <v>49</v>
      </c>
      <c r="M1414" s="3" t="s">
        <v>1841</v>
      </c>
      <c r="N1414" s="4">
        <v>55500</v>
      </c>
      <c r="O1414" s="4">
        <v>180139.74660000001</v>
      </c>
    </row>
    <row r="1415" spans="1:15" x14ac:dyDescent="0.3">
      <c r="A1415" s="5" t="str">
        <f>List!$I$7</f>
        <v>2019-20</v>
      </c>
      <c r="B1415" s="5" t="s">
        <v>76</v>
      </c>
      <c r="C1415" s="5">
        <v>4</v>
      </c>
      <c r="D1415" s="5" t="s">
        <v>1819</v>
      </c>
      <c r="E1415" s="5" t="s">
        <v>154</v>
      </c>
      <c r="F1415" s="5">
        <v>66</v>
      </c>
      <c r="G1415" s="5" t="s">
        <v>530</v>
      </c>
      <c r="H1415" s="5" t="s">
        <v>69</v>
      </c>
      <c r="I1415" s="5" t="s">
        <v>59</v>
      </c>
      <c r="J1415" s="5" t="s">
        <v>33</v>
      </c>
      <c r="K1415" s="5" t="s">
        <v>21</v>
      </c>
      <c r="L1415" s="5" t="s">
        <v>22</v>
      </c>
      <c r="M1415" s="5" t="s">
        <v>1841</v>
      </c>
      <c r="N1415" s="6">
        <v>133500</v>
      </c>
      <c r="O1415" s="6">
        <v>1060322.7888000002</v>
      </c>
    </row>
    <row r="1416" spans="1:15" x14ac:dyDescent="0.3">
      <c r="A1416" s="3" t="str">
        <f>List!$I$7</f>
        <v>2019-20</v>
      </c>
      <c r="B1416" s="3" t="s">
        <v>83</v>
      </c>
      <c r="C1416" s="3">
        <v>3</v>
      </c>
      <c r="D1416" s="3" t="s">
        <v>1818</v>
      </c>
      <c r="E1416" s="3" t="s">
        <v>540</v>
      </c>
      <c r="F1416" s="3">
        <v>55</v>
      </c>
      <c r="G1416" s="3" t="s">
        <v>857</v>
      </c>
      <c r="H1416" s="3" t="s">
        <v>729</v>
      </c>
      <c r="I1416" s="3" t="s">
        <v>59</v>
      </c>
      <c r="J1416" s="3" t="s">
        <v>72</v>
      </c>
      <c r="K1416" s="3" t="s">
        <v>48</v>
      </c>
      <c r="L1416" s="3" t="s">
        <v>55</v>
      </c>
      <c r="M1416" s="3" t="s">
        <v>1839</v>
      </c>
      <c r="N1416" s="4">
        <v>126000</v>
      </c>
      <c r="O1416" s="4">
        <v>2638015.5648000003</v>
      </c>
    </row>
    <row r="1417" spans="1:15" x14ac:dyDescent="0.3">
      <c r="A1417" s="5" t="str">
        <f>List!$I$7</f>
        <v>2019-20</v>
      </c>
      <c r="B1417" s="5" t="s">
        <v>92</v>
      </c>
      <c r="C1417" s="5">
        <v>12</v>
      </c>
      <c r="D1417" s="5" t="s">
        <v>1817</v>
      </c>
      <c r="E1417" s="5" t="s">
        <v>29</v>
      </c>
      <c r="F1417" s="5">
        <v>9</v>
      </c>
      <c r="G1417" s="5" t="s">
        <v>861</v>
      </c>
      <c r="H1417" s="5" t="s">
        <v>765</v>
      </c>
      <c r="I1417" s="5" t="s">
        <v>63</v>
      </c>
      <c r="J1417" s="5" t="s">
        <v>86</v>
      </c>
      <c r="K1417" s="5" t="s">
        <v>27</v>
      </c>
      <c r="L1417" s="5" t="s">
        <v>35</v>
      </c>
      <c r="M1417" s="5" t="s">
        <v>1839</v>
      </c>
      <c r="N1417" s="6">
        <v>99000</v>
      </c>
      <c r="O1417" s="6">
        <v>6243077.1347999992</v>
      </c>
    </row>
    <row r="1418" spans="1:15" x14ac:dyDescent="0.3">
      <c r="A1418" s="3" t="str">
        <f>List!$I$7</f>
        <v>2019-20</v>
      </c>
      <c r="B1418" s="3" t="s">
        <v>141</v>
      </c>
      <c r="C1418" s="3">
        <v>5</v>
      </c>
      <c r="D1418" s="3" t="s">
        <v>1819</v>
      </c>
      <c r="E1418" s="3" t="s">
        <v>240</v>
      </c>
      <c r="F1418" s="3">
        <v>64</v>
      </c>
      <c r="G1418" s="3" t="s">
        <v>576</v>
      </c>
      <c r="H1418" s="3" t="s">
        <v>329</v>
      </c>
      <c r="I1418" s="3" t="s">
        <v>54</v>
      </c>
      <c r="J1418" s="3" t="s">
        <v>44</v>
      </c>
      <c r="K1418" s="3" t="s">
        <v>48</v>
      </c>
      <c r="L1418" s="3" t="s">
        <v>49</v>
      </c>
      <c r="M1418" s="3" t="s">
        <v>1839</v>
      </c>
      <c r="N1418" s="4">
        <v>105000</v>
      </c>
      <c r="O1418" s="4">
        <v>83445709.9014</v>
      </c>
    </row>
    <row r="1419" spans="1:15" x14ac:dyDescent="0.3">
      <c r="A1419" s="5" t="str">
        <f>List!$I$7</f>
        <v>2019-20</v>
      </c>
      <c r="B1419" s="5" t="s">
        <v>16</v>
      </c>
      <c r="C1419" s="5">
        <v>10</v>
      </c>
      <c r="D1419" s="5" t="s">
        <v>1817</v>
      </c>
      <c r="E1419" s="5" t="s">
        <v>128</v>
      </c>
      <c r="F1419" s="5">
        <v>66</v>
      </c>
      <c r="G1419" s="5" t="s">
        <v>835</v>
      </c>
      <c r="H1419" s="5" t="s">
        <v>1170</v>
      </c>
      <c r="I1419" s="5" t="s">
        <v>26</v>
      </c>
      <c r="J1419" s="5" t="s">
        <v>86</v>
      </c>
      <c r="K1419" s="5" t="s">
        <v>21</v>
      </c>
      <c r="L1419" s="5" t="s">
        <v>22</v>
      </c>
      <c r="M1419" s="5" t="s">
        <v>1840</v>
      </c>
      <c r="N1419" s="6">
        <v>120000</v>
      </c>
      <c r="O1419" s="6">
        <v>953099.13600000006</v>
      </c>
    </row>
    <row r="1420" spans="1:15" x14ac:dyDescent="0.3">
      <c r="A1420" s="3" t="str">
        <f>List!$I$7</f>
        <v>2019-20</v>
      </c>
      <c r="B1420" s="3" t="s">
        <v>101</v>
      </c>
      <c r="C1420" s="3">
        <v>9</v>
      </c>
      <c r="D1420" s="3" t="s">
        <v>1816</v>
      </c>
      <c r="E1420" s="3" t="s">
        <v>64</v>
      </c>
      <c r="F1420" s="3">
        <v>28</v>
      </c>
      <c r="G1420" s="3" t="s">
        <v>991</v>
      </c>
      <c r="H1420" s="3" t="s">
        <v>371</v>
      </c>
      <c r="I1420" s="3" t="s">
        <v>32</v>
      </c>
      <c r="J1420" s="3" t="s">
        <v>1805</v>
      </c>
      <c r="K1420" s="3" t="s">
        <v>48</v>
      </c>
      <c r="L1420" s="3" t="s">
        <v>49</v>
      </c>
      <c r="M1420" s="3" t="s">
        <v>1840</v>
      </c>
      <c r="N1420" s="4">
        <v>102000</v>
      </c>
      <c r="O1420" s="4">
        <v>3638559.2319999998</v>
      </c>
    </row>
    <row r="1421" spans="1:15" x14ac:dyDescent="0.3">
      <c r="A1421" s="5" t="str">
        <f>List!$I$7</f>
        <v>2019-20</v>
      </c>
      <c r="B1421" s="5" t="s">
        <v>45</v>
      </c>
      <c r="C1421" s="5">
        <v>2</v>
      </c>
      <c r="D1421" s="5" t="s">
        <v>1818</v>
      </c>
      <c r="E1421" s="5" t="s">
        <v>131</v>
      </c>
      <c r="F1421" s="5">
        <v>60</v>
      </c>
      <c r="G1421" s="5" t="s">
        <v>991</v>
      </c>
      <c r="H1421" s="5" t="s">
        <v>1451</v>
      </c>
      <c r="I1421" s="5" t="s">
        <v>32</v>
      </c>
      <c r="J1421" s="5" t="s">
        <v>1806</v>
      </c>
      <c r="K1421" s="5" t="s">
        <v>27</v>
      </c>
      <c r="L1421" s="5" t="s">
        <v>28</v>
      </c>
      <c r="M1421" s="5" t="s">
        <v>1839</v>
      </c>
      <c r="N1421" s="6">
        <v>111000</v>
      </c>
      <c r="O1421" s="6">
        <v>3959608.5759999999</v>
      </c>
    </row>
    <row r="1422" spans="1:15" x14ac:dyDescent="0.3">
      <c r="A1422" s="3" t="str">
        <f>List!$I$7</f>
        <v>2019-20</v>
      </c>
      <c r="B1422" s="3" t="s">
        <v>92</v>
      </c>
      <c r="C1422" s="3">
        <v>12</v>
      </c>
      <c r="D1422" s="3" t="s">
        <v>1817</v>
      </c>
      <c r="E1422" s="3" t="s">
        <v>597</v>
      </c>
      <c r="F1422" s="3">
        <v>31</v>
      </c>
      <c r="G1422" s="3" t="s">
        <v>586</v>
      </c>
      <c r="H1422" s="3" t="s">
        <v>872</v>
      </c>
      <c r="I1422" s="3" t="s">
        <v>80</v>
      </c>
      <c r="J1422" s="3" t="s">
        <v>44</v>
      </c>
      <c r="K1422" s="3" t="s">
        <v>34</v>
      </c>
      <c r="L1422" s="3" t="s">
        <v>35</v>
      </c>
      <c r="M1422" s="3" t="s">
        <v>1840</v>
      </c>
      <c r="N1422" s="4">
        <v>33000</v>
      </c>
      <c r="O1422" s="4">
        <v>3097779.1274999999</v>
      </c>
    </row>
    <row r="1423" spans="1:15" x14ac:dyDescent="0.3">
      <c r="A1423" s="5" t="str">
        <f>List!$I$7</f>
        <v>2019-20</v>
      </c>
      <c r="B1423" s="5" t="s">
        <v>83</v>
      </c>
      <c r="C1423" s="5">
        <v>3</v>
      </c>
      <c r="D1423" s="5" t="s">
        <v>1818</v>
      </c>
      <c r="E1423" s="5" t="s">
        <v>147</v>
      </c>
      <c r="F1423" s="5">
        <v>16</v>
      </c>
      <c r="G1423" s="5" t="s">
        <v>870</v>
      </c>
      <c r="H1423" s="5" t="s">
        <v>745</v>
      </c>
      <c r="I1423" s="5" t="s">
        <v>40</v>
      </c>
      <c r="J1423" s="5" t="s">
        <v>1806</v>
      </c>
      <c r="K1423" s="5" t="s">
        <v>21</v>
      </c>
      <c r="L1423" s="5" t="s">
        <v>22</v>
      </c>
      <c r="M1423" s="5" t="s">
        <v>1841</v>
      </c>
      <c r="N1423" s="6">
        <v>73500</v>
      </c>
      <c r="O1423" s="6">
        <v>832825.07000000007</v>
      </c>
    </row>
    <row r="1424" spans="1:15" x14ac:dyDescent="0.3">
      <c r="A1424" s="3" t="str">
        <f>List!$I$7</f>
        <v>2019-20</v>
      </c>
      <c r="B1424" s="3" t="s">
        <v>60</v>
      </c>
      <c r="C1424" s="3">
        <v>6</v>
      </c>
      <c r="D1424" s="3" t="s">
        <v>1819</v>
      </c>
      <c r="E1424" s="3" t="s">
        <v>475</v>
      </c>
      <c r="F1424" s="3">
        <v>16</v>
      </c>
      <c r="G1424" s="3" t="s">
        <v>876</v>
      </c>
      <c r="H1424" s="3" t="s">
        <v>648</v>
      </c>
      <c r="I1424" s="3" t="s">
        <v>26</v>
      </c>
      <c r="J1424" s="3" t="s">
        <v>86</v>
      </c>
      <c r="K1424" s="3" t="s">
        <v>21</v>
      </c>
      <c r="L1424" s="3" t="s">
        <v>22</v>
      </c>
      <c r="M1424" s="3" t="s">
        <v>1841</v>
      </c>
      <c r="N1424" s="4">
        <v>93000</v>
      </c>
      <c r="O1424" s="4">
        <v>738651.83040000021</v>
      </c>
    </row>
    <row r="1425" spans="1:15" x14ac:dyDescent="0.3">
      <c r="A1425" s="5" t="str">
        <f>List!$I$7</f>
        <v>2019-20</v>
      </c>
      <c r="B1425" s="5" t="s">
        <v>116</v>
      </c>
      <c r="C1425" s="5">
        <v>1</v>
      </c>
      <c r="D1425" s="5" t="s">
        <v>1818</v>
      </c>
      <c r="E1425" s="5" t="s">
        <v>64</v>
      </c>
      <c r="F1425" s="5">
        <v>53</v>
      </c>
      <c r="G1425" s="5" t="s">
        <v>605</v>
      </c>
      <c r="H1425" s="5" t="s">
        <v>1535</v>
      </c>
      <c r="I1425" s="5" t="s">
        <v>20</v>
      </c>
      <c r="J1425" s="5" t="s">
        <v>1806</v>
      </c>
      <c r="K1425" s="5" t="s">
        <v>21</v>
      </c>
      <c r="L1425" s="5" t="s">
        <v>22</v>
      </c>
      <c r="M1425" s="5" t="s">
        <v>1840</v>
      </c>
      <c r="N1425" s="6">
        <v>156000</v>
      </c>
      <c r="O1425" s="6">
        <v>13541180.4528</v>
      </c>
    </row>
    <row r="1426" spans="1:15" x14ac:dyDescent="0.3">
      <c r="A1426" s="3" t="str">
        <f>List!$I$7</f>
        <v>2019-20</v>
      </c>
      <c r="B1426" s="3" t="s">
        <v>141</v>
      </c>
      <c r="C1426" s="3">
        <v>5</v>
      </c>
      <c r="D1426" s="3" t="s">
        <v>1819</v>
      </c>
      <c r="E1426" s="3" t="s">
        <v>240</v>
      </c>
      <c r="F1426" s="3">
        <v>22</v>
      </c>
      <c r="G1426" s="3" t="s">
        <v>880</v>
      </c>
      <c r="H1426" s="3" t="s">
        <v>224</v>
      </c>
      <c r="I1426" s="3" t="s">
        <v>32</v>
      </c>
      <c r="J1426" s="3" t="s">
        <v>33</v>
      </c>
      <c r="K1426" s="3" t="s">
        <v>48</v>
      </c>
      <c r="L1426" s="3" t="s">
        <v>55</v>
      </c>
      <c r="M1426" s="3" t="s">
        <v>1841</v>
      </c>
      <c r="N1426" s="4">
        <v>88500</v>
      </c>
      <c r="O1426" s="4">
        <v>453214.87200000009</v>
      </c>
    </row>
    <row r="1427" spans="1:15" x14ac:dyDescent="0.3">
      <c r="A1427" s="5" t="str">
        <f>List!$I$7</f>
        <v>2019-20</v>
      </c>
      <c r="B1427" s="5" t="s">
        <v>125</v>
      </c>
      <c r="C1427" s="5">
        <v>7</v>
      </c>
      <c r="D1427" s="5" t="s">
        <v>1816</v>
      </c>
      <c r="E1427" s="5" t="s">
        <v>126</v>
      </c>
      <c r="F1427" s="5">
        <v>51</v>
      </c>
      <c r="G1427" s="5" t="s">
        <v>1391</v>
      </c>
      <c r="H1427" s="5" t="s">
        <v>736</v>
      </c>
      <c r="I1427" s="5" t="s">
        <v>26</v>
      </c>
      <c r="J1427" s="5" t="s">
        <v>1805</v>
      </c>
      <c r="K1427" s="5" t="s">
        <v>21</v>
      </c>
      <c r="L1427" s="5" t="s">
        <v>22</v>
      </c>
      <c r="M1427" s="5" t="s">
        <v>1840</v>
      </c>
      <c r="N1427" s="6">
        <v>99000</v>
      </c>
      <c r="O1427" s="6">
        <v>45303754.280400008</v>
      </c>
    </row>
    <row r="1428" spans="1:15" x14ac:dyDescent="0.3">
      <c r="A1428" s="3" t="str">
        <f>List!$I$7</f>
        <v>2019-20</v>
      </c>
      <c r="B1428" s="3" t="s">
        <v>76</v>
      </c>
      <c r="C1428" s="3">
        <v>4</v>
      </c>
      <c r="D1428" s="3" t="s">
        <v>1819</v>
      </c>
      <c r="E1428" s="3" t="s">
        <v>359</v>
      </c>
      <c r="F1428" s="3">
        <v>36</v>
      </c>
      <c r="G1428" s="3" t="s">
        <v>844</v>
      </c>
      <c r="H1428" s="3" t="s">
        <v>869</v>
      </c>
      <c r="I1428" s="3" t="s">
        <v>63</v>
      </c>
      <c r="J1428" s="3" t="s">
        <v>1806</v>
      </c>
      <c r="K1428" s="3" t="s">
        <v>48</v>
      </c>
      <c r="L1428" s="3" t="s">
        <v>55</v>
      </c>
      <c r="M1428" s="3" t="s">
        <v>1840</v>
      </c>
      <c r="N1428" s="4">
        <v>60000</v>
      </c>
      <c r="O1428" s="4">
        <v>9306156.9744000006</v>
      </c>
    </row>
    <row r="1429" spans="1:15" x14ac:dyDescent="0.3">
      <c r="A1429" s="5" t="str">
        <f>List!$I$7</f>
        <v>2019-20</v>
      </c>
      <c r="B1429" s="5" t="s">
        <v>50</v>
      </c>
      <c r="C1429" s="5">
        <v>11</v>
      </c>
      <c r="D1429" s="5" t="s">
        <v>1817</v>
      </c>
      <c r="E1429" s="5" t="s">
        <v>104</v>
      </c>
      <c r="F1429" s="5">
        <v>37</v>
      </c>
      <c r="G1429" s="5" t="s">
        <v>1560</v>
      </c>
      <c r="H1429" s="5" t="s">
        <v>510</v>
      </c>
      <c r="I1429" s="5" t="s">
        <v>20</v>
      </c>
      <c r="J1429" s="5" t="s">
        <v>1805</v>
      </c>
      <c r="K1429" s="5" t="s">
        <v>21</v>
      </c>
      <c r="L1429" s="5" t="s">
        <v>22</v>
      </c>
      <c r="M1429" s="5" t="s">
        <v>1840</v>
      </c>
      <c r="N1429" s="6">
        <v>87000</v>
      </c>
      <c r="O1429" s="6">
        <v>690996.87360000017</v>
      </c>
    </row>
    <row r="1430" spans="1:15" x14ac:dyDescent="0.3">
      <c r="A1430" s="3" t="str">
        <f>List!$I$7</f>
        <v>2019-20</v>
      </c>
      <c r="B1430" s="3" t="s">
        <v>36</v>
      </c>
      <c r="C1430" s="3">
        <v>8</v>
      </c>
      <c r="D1430" s="3" t="s">
        <v>1816</v>
      </c>
      <c r="E1430" s="3" t="s">
        <v>219</v>
      </c>
      <c r="F1430" s="3">
        <v>42</v>
      </c>
      <c r="G1430" s="3" t="s">
        <v>882</v>
      </c>
      <c r="H1430" s="3" t="s">
        <v>666</v>
      </c>
      <c r="I1430" s="3" t="s">
        <v>40</v>
      </c>
      <c r="J1430" s="3" t="s">
        <v>72</v>
      </c>
      <c r="K1430" s="3" t="s">
        <v>21</v>
      </c>
      <c r="L1430" s="3" t="s">
        <v>22</v>
      </c>
      <c r="M1430" s="3" t="s">
        <v>1841</v>
      </c>
      <c r="N1430" s="4">
        <v>69000</v>
      </c>
      <c r="O1430" s="4">
        <v>315870.29759999999</v>
      </c>
    </row>
    <row r="1431" spans="1:15" x14ac:dyDescent="0.3">
      <c r="A1431" s="5" t="str">
        <f>List!$I$7</f>
        <v>2019-20</v>
      </c>
      <c r="B1431" s="5" t="s">
        <v>101</v>
      </c>
      <c r="C1431" s="5">
        <v>9</v>
      </c>
      <c r="D1431" s="5" t="s">
        <v>1816</v>
      </c>
      <c r="E1431" s="5" t="s">
        <v>214</v>
      </c>
      <c r="F1431" s="5">
        <v>73</v>
      </c>
      <c r="G1431" s="5" t="s">
        <v>114</v>
      </c>
      <c r="H1431" s="5" t="s">
        <v>1425</v>
      </c>
      <c r="I1431" s="5" t="s">
        <v>26</v>
      </c>
      <c r="J1431" s="5" t="s">
        <v>1806</v>
      </c>
      <c r="K1431" s="5" t="s">
        <v>48</v>
      </c>
      <c r="L1431" s="5" t="s">
        <v>49</v>
      </c>
      <c r="M1431" s="5" t="s">
        <v>1839</v>
      </c>
      <c r="N1431" s="6">
        <v>55500</v>
      </c>
      <c r="O1431" s="6">
        <v>355919.87200000009</v>
      </c>
    </row>
    <row r="1432" spans="1:15" x14ac:dyDescent="0.3">
      <c r="A1432" s="3" t="str">
        <f>List!$I$7</f>
        <v>2019-20</v>
      </c>
      <c r="B1432" s="3" t="s">
        <v>83</v>
      </c>
      <c r="C1432" s="3">
        <v>3</v>
      </c>
      <c r="D1432" s="3" t="s">
        <v>1818</v>
      </c>
      <c r="E1432" s="3" t="s">
        <v>70</v>
      </c>
      <c r="F1432" s="3">
        <v>58</v>
      </c>
      <c r="G1432" s="3" t="s">
        <v>886</v>
      </c>
      <c r="H1432" s="3" t="s">
        <v>1324</v>
      </c>
      <c r="I1432" s="3" t="s">
        <v>59</v>
      </c>
      <c r="J1432" s="3" t="s">
        <v>72</v>
      </c>
      <c r="K1432" s="3" t="s">
        <v>27</v>
      </c>
      <c r="L1432" s="3" t="s">
        <v>28</v>
      </c>
      <c r="M1432" s="3" t="s">
        <v>1841</v>
      </c>
      <c r="N1432" s="4">
        <v>99000</v>
      </c>
      <c r="O1432" s="4">
        <v>786705.36120000004</v>
      </c>
    </row>
    <row r="1433" spans="1:15" x14ac:dyDescent="0.3">
      <c r="A1433" s="5" t="str">
        <f>List!$I$7</f>
        <v>2019-20</v>
      </c>
      <c r="B1433" s="5" t="s">
        <v>60</v>
      </c>
      <c r="C1433" s="5">
        <v>6</v>
      </c>
      <c r="D1433" s="5" t="s">
        <v>1819</v>
      </c>
      <c r="E1433" s="5" t="s">
        <v>344</v>
      </c>
      <c r="F1433" s="5">
        <v>20</v>
      </c>
      <c r="G1433" s="5" t="s">
        <v>605</v>
      </c>
      <c r="H1433" s="5" t="s">
        <v>1751</v>
      </c>
      <c r="I1433" s="5" t="s">
        <v>32</v>
      </c>
      <c r="J1433" s="5" t="s">
        <v>1806</v>
      </c>
      <c r="K1433" s="5" t="s">
        <v>27</v>
      </c>
      <c r="L1433" s="5" t="s">
        <v>28</v>
      </c>
      <c r="M1433" s="5" t="s">
        <v>1841</v>
      </c>
      <c r="N1433" s="6">
        <v>118500</v>
      </c>
      <c r="O1433" s="6">
        <v>10286088.9978</v>
      </c>
    </row>
    <row r="1434" spans="1:15" x14ac:dyDescent="0.3">
      <c r="A1434" s="3" t="str">
        <f>List!$I$7</f>
        <v>2019-20</v>
      </c>
      <c r="B1434" s="3" t="s">
        <v>36</v>
      </c>
      <c r="C1434" s="3">
        <v>8</v>
      </c>
      <c r="D1434" s="3" t="s">
        <v>1816</v>
      </c>
      <c r="E1434" s="3" t="s">
        <v>191</v>
      </c>
      <c r="F1434" s="3">
        <v>78</v>
      </c>
      <c r="G1434" s="3" t="s">
        <v>887</v>
      </c>
      <c r="H1434" s="3" t="s">
        <v>1164</v>
      </c>
      <c r="I1434" s="3" t="s">
        <v>20</v>
      </c>
      <c r="J1434" s="3" t="s">
        <v>1805</v>
      </c>
      <c r="K1434" s="3" t="s">
        <v>27</v>
      </c>
      <c r="L1434" s="3" t="s">
        <v>28</v>
      </c>
      <c r="M1434" s="3" t="s">
        <v>1841</v>
      </c>
      <c r="N1434" s="4">
        <v>105000</v>
      </c>
      <c r="O1434" s="4">
        <v>707819.11200000008</v>
      </c>
    </row>
    <row r="1435" spans="1:15" x14ac:dyDescent="0.3">
      <c r="A1435" s="5" t="str">
        <f>List!$I$7</f>
        <v>2019-20</v>
      </c>
      <c r="B1435" s="5" t="s">
        <v>45</v>
      </c>
      <c r="C1435" s="5">
        <v>2</v>
      </c>
      <c r="D1435" s="5" t="s">
        <v>1818</v>
      </c>
      <c r="E1435" s="5" t="s">
        <v>222</v>
      </c>
      <c r="F1435" s="5">
        <v>60</v>
      </c>
      <c r="G1435" s="5" t="s">
        <v>889</v>
      </c>
      <c r="H1435" s="5" t="s">
        <v>259</v>
      </c>
      <c r="I1435" s="5" t="s">
        <v>54</v>
      </c>
      <c r="J1435" s="5" t="s">
        <v>72</v>
      </c>
      <c r="K1435" s="5" t="s">
        <v>27</v>
      </c>
      <c r="L1435" s="5" t="s">
        <v>28</v>
      </c>
      <c r="M1435" s="5" t="s">
        <v>1840</v>
      </c>
      <c r="N1435" s="6">
        <v>109500</v>
      </c>
      <c r="O1435" s="6">
        <v>693082.01951999997</v>
      </c>
    </row>
    <row r="1436" spans="1:15" x14ac:dyDescent="0.3">
      <c r="A1436" s="3" t="str">
        <f>List!$I$7</f>
        <v>2019-20</v>
      </c>
      <c r="B1436" s="3" t="s">
        <v>83</v>
      </c>
      <c r="C1436" s="3">
        <v>3</v>
      </c>
      <c r="D1436" s="3" t="s">
        <v>1818</v>
      </c>
      <c r="E1436" s="3" t="s">
        <v>96</v>
      </c>
      <c r="F1436" s="3">
        <v>76</v>
      </c>
      <c r="G1436" s="3" t="s">
        <v>722</v>
      </c>
      <c r="H1436" s="3" t="s">
        <v>1074</v>
      </c>
      <c r="I1436" s="3" t="s">
        <v>59</v>
      </c>
      <c r="J1436" s="3" t="s">
        <v>33</v>
      </c>
      <c r="K1436" s="3" t="s">
        <v>48</v>
      </c>
      <c r="L1436" s="3" t="s">
        <v>49</v>
      </c>
      <c r="M1436" s="3" t="s">
        <v>1841</v>
      </c>
      <c r="N1436" s="4">
        <v>91500</v>
      </c>
      <c r="O1436" s="4">
        <v>1001205.0048000001</v>
      </c>
    </row>
    <row r="1437" spans="1:15" x14ac:dyDescent="0.3">
      <c r="A1437" s="5" t="str">
        <f>List!$I$7</f>
        <v>2019-20</v>
      </c>
      <c r="B1437" s="5" t="s">
        <v>50</v>
      </c>
      <c r="C1437" s="5">
        <v>11</v>
      </c>
      <c r="D1437" s="5" t="s">
        <v>1817</v>
      </c>
      <c r="E1437" s="5" t="s">
        <v>93</v>
      </c>
      <c r="F1437" s="5">
        <v>24</v>
      </c>
      <c r="G1437" s="5" t="s">
        <v>892</v>
      </c>
      <c r="H1437" s="5" t="s">
        <v>309</v>
      </c>
      <c r="I1437" s="5" t="s">
        <v>54</v>
      </c>
      <c r="J1437" s="5" t="s">
        <v>1806</v>
      </c>
      <c r="K1437" s="5" t="s">
        <v>48</v>
      </c>
      <c r="L1437" s="5" t="s">
        <v>49</v>
      </c>
      <c r="M1437" s="5" t="s">
        <v>1841</v>
      </c>
      <c r="N1437" s="6">
        <v>69000</v>
      </c>
      <c r="O1437" s="6">
        <v>26918386.7568</v>
      </c>
    </row>
    <row r="1438" spans="1:15" x14ac:dyDescent="0.3">
      <c r="A1438" s="3" t="str">
        <f>List!$I$7</f>
        <v>2019-20</v>
      </c>
      <c r="B1438" s="3" t="s">
        <v>83</v>
      </c>
      <c r="C1438" s="3">
        <v>3</v>
      </c>
      <c r="D1438" s="3" t="s">
        <v>1818</v>
      </c>
      <c r="E1438" s="3" t="s">
        <v>359</v>
      </c>
      <c r="F1438" s="3">
        <v>33</v>
      </c>
      <c r="G1438" s="3" t="s">
        <v>893</v>
      </c>
      <c r="H1438" s="3" t="s">
        <v>674</v>
      </c>
      <c r="I1438" s="3" t="s">
        <v>32</v>
      </c>
      <c r="J1438" s="3" t="s">
        <v>72</v>
      </c>
      <c r="K1438" s="3" t="s">
        <v>34</v>
      </c>
      <c r="L1438" s="3" t="s">
        <v>35</v>
      </c>
      <c r="M1438" s="3" t="s">
        <v>1841</v>
      </c>
      <c r="N1438" s="4">
        <v>106500</v>
      </c>
      <c r="O1438" s="4">
        <v>19111229.074080005</v>
      </c>
    </row>
    <row r="1439" spans="1:15" x14ac:dyDescent="0.3">
      <c r="A1439" s="5" t="str">
        <f>List!$I$7</f>
        <v>2019-20</v>
      </c>
      <c r="B1439" s="5" t="s">
        <v>92</v>
      </c>
      <c r="C1439" s="5">
        <v>12</v>
      </c>
      <c r="D1439" s="5" t="s">
        <v>1817</v>
      </c>
      <c r="E1439" s="5" t="s">
        <v>291</v>
      </c>
      <c r="F1439" s="5">
        <v>16</v>
      </c>
      <c r="G1439" s="5" t="s">
        <v>894</v>
      </c>
      <c r="H1439" s="5" t="s">
        <v>149</v>
      </c>
      <c r="I1439" s="5" t="s">
        <v>32</v>
      </c>
      <c r="J1439" s="5" t="s">
        <v>33</v>
      </c>
      <c r="K1439" s="5" t="s">
        <v>21</v>
      </c>
      <c r="L1439" s="5" t="s">
        <v>22</v>
      </c>
      <c r="M1439" s="5" t="s">
        <v>1841</v>
      </c>
      <c r="N1439" s="6">
        <v>94500</v>
      </c>
      <c r="O1439" s="6">
        <v>12045664.295280002</v>
      </c>
    </row>
    <row r="1440" spans="1:15" x14ac:dyDescent="0.3">
      <c r="A1440" s="3" t="str">
        <f>List!$I$7</f>
        <v>2019-20</v>
      </c>
      <c r="B1440" s="3" t="s">
        <v>16</v>
      </c>
      <c r="C1440" s="3">
        <v>10</v>
      </c>
      <c r="D1440" s="3" t="s">
        <v>1817</v>
      </c>
      <c r="E1440" s="3" t="s">
        <v>70</v>
      </c>
      <c r="F1440" s="3">
        <v>27</v>
      </c>
      <c r="G1440" s="3" t="s">
        <v>587</v>
      </c>
      <c r="H1440" s="3" t="s">
        <v>1095</v>
      </c>
      <c r="I1440" s="3" t="s">
        <v>26</v>
      </c>
      <c r="J1440" s="3" t="s">
        <v>1806</v>
      </c>
      <c r="K1440" s="3" t="s">
        <v>48</v>
      </c>
      <c r="L1440" s="3" t="s">
        <v>55</v>
      </c>
      <c r="M1440" s="3" t="s">
        <v>1841</v>
      </c>
      <c r="N1440" s="4">
        <v>79500</v>
      </c>
      <c r="O1440" s="4">
        <v>17748397.959599998</v>
      </c>
    </row>
    <row r="1441" spans="1:15" x14ac:dyDescent="0.3">
      <c r="A1441" s="5" t="str">
        <f>List!$I$7</f>
        <v>2019-20</v>
      </c>
      <c r="B1441" s="5" t="s">
        <v>141</v>
      </c>
      <c r="C1441" s="5">
        <v>5</v>
      </c>
      <c r="D1441" s="5" t="s">
        <v>1819</v>
      </c>
      <c r="E1441" s="5" t="s">
        <v>295</v>
      </c>
      <c r="F1441" s="5">
        <v>12</v>
      </c>
      <c r="G1441" s="5" t="s">
        <v>1558</v>
      </c>
      <c r="H1441" s="5" t="s">
        <v>194</v>
      </c>
      <c r="I1441" s="5" t="s">
        <v>59</v>
      </c>
      <c r="J1441" s="5" t="s">
        <v>1806</v>
      </c>
      <c r="K1441" s="5" t="s">
        <v>48</v>
      </c>
      <c r="L1441" s="5" t="s">
        <v>55</v>
      </c>
      <c r="M1441" s="5" t="s">
        <v>1841</v>
      </c>
      <c r="N1441" s="6">
        <v>88500</v>
      </c>
      <c r="O1441" s="6">
        <v>2562073.3952000001</v>
      </c>
    </row>
    <row r="1442" spans="1:15" x14ac:dyDescent="0.3">
      <c r="A1442" s="3" t="str">
        <f>List!$I$7</f>
        <v>2019-20</v>
      </c>
      <c r="B1442" s="3" t="s">
        <v>101</v>
      </c>
      <c r="C1442" s="3">
        <v>9</v>
      </c>
      <c r="D1442" s="3" t="s">
        <v>1816</v>
      </c>
      <c r="E1442" s="3" t="s">
        <v>46</v>
      </c>
      <c r="F1442" s="3">
        <v>48</v>
      </c>
      <c r="G1442" s="3" t="s">
        <v>139</v>
      </c>
      <c r="H1442" s="3" t="s">
        <v>1352</v>
      </c>
      <c r="I1442" s="3" t="s">
        <v>40</v>
      </c>
      <c r="J1442" s="3" t="s">
        <v>1806</v>
      </c>
      <c r="K1442" s="3" t="s">
        <v>21</v>
      </c>
      <c r="L1442" s="3" t="s">
        <v>22</v>
      </c>
      <c r="M1442" s="3" t="s">
        <v>1840</v>
      </c>
      <c r="N1442" s="4">
        <v>112500</v>
      </c>
      <c r="O1442" s="4">
        <v>2176515.9899999998</v>
      </c>
    </row>
    <row r="1443" spans="1:15" x14ac:dyDescent="0.3">
      <c r="A1443" s="5" t="str">
        <f>List!$I$7</f>
        <v>2019-20</v>
      </c>
      <c r="B1443" s="5" t="s">
        <v>76</v>
      </c>
      <c r="C1443" s="5">
        <v>4</v>
      </c>
      <c r="D1443" s="5" t="s">
        <v>1819</v>
      </c>
      <c r="E1443" s="5" t="s">
        <v>29</v>
      </c>
      <c r="F1443" s="5">
        <v>20</v>
      </c>
      <c r="G1443" s="5" t="s">
        <v>688</v>
      </c>
      <c r="H1443" s="5" t="s">
        <v>211</v>
      </c>
      <c r="I1443" s="5" t="s">
        <v>26</v>
      </c>
      <c r="J1443" s="5" t="s">
        <v>72</v>
      </c>
      <c r="K1443" s="5" t="s">
        <v>27</v>
      </c>
      <c r="L1443" s="5" t="s">
        <v>28</v>
      </c>
      <c r="M1443" s="5" t="s">
        <v>1841</v>
      </c>
      <c r="N1443" s="6">
        <v>73500</v>
      </c>
      <c r="O1443" s="6">
        <v>38010004.678800002</v>
      </c>
    </row>
    <row r="1444" spans="1:15" x14ac:dyDescent="0.3">
      <c r="A1444" s="3" t="str">
        <f>List!$I$7</f>
        <v>2019-20</v>
      </c>
      <c r="B1444" s="3" t="s">
        <v>141</v>
      </c>
      <c r="C1444" s="3">
        <v>5</v>
      </c>
      <c r="D1444" s="3" t="s">
        <v>1819</v>
      </c>
      <c r="E1444" s="3" t="s">
        <v>295</v>
      </c>
      <c r="F1444" s="3">
        <v>20</v>
      </c>
      <c r="G1444" s="3" t="s">
        <v>626</v>
      </c>
      <c r="H1444" s="3" t="s">
        <v>654</v>
      </c>
      <c r="I1444" s="3" t="s">
        <v>63</v>
      </c>
      <c r="J1444" s="3" t="s">
        <v>86</v>
      </c>
      <c r="K1444" s="3" t="s">
        <v>27</v>
      </c>
      <c r="L1444" s="3" t="s">
        <v>28</v>
      </c>
      <c r="M1444" s="3" t="s">
        <v>1840</v>
      </c>
      <c r="N1444" s="4">
        <v>135000</v>
      </c>
      <c r="O1444" s="4">
        <v>220404.1752</v>
      </c>
    </row>
    <row r="1445" spans="1:15" x14ac:dyDescent="0.3">
      <c r="A1445" s="5" t="str">
        <f>List!$I$7</f>
        <v>2019-20</v>
      </c>
      <c r="B1445" s="5" t="s">
        <v>125</v>
      </c>
      <c r="C1445" s="5">
        <v>7</v>
      </c>
      <c r="D1445" s="5" t="s">
        <v>1816</v>
      </c>
      <c r="E1445" s="5" t="s">
        <v>163</v>
      </c>
      <c r="F1445" s="5">
        <v>60</v>
      </c>
      <c r="G1445" s="5" t="s">
        <v>589</v>
      </c>
      <c r="H1445" s="5" t="s">
        <v>542</v>
      </c>
      <c r="I1445" s="5" t="s">
        <v>40</v>
      </c>
      <c r="J1445" s="5" t="s">
        <v>1806</v>
      </c>
      <c r="K1445" s="5" t="s">
        <v>27</v>
      </c>
      <c r="L1445" s="5" t="s">
        <v>28</v>
      </c>
      <c r="M1445" s="5" t="s">
        <v>1840</v>
      </c>
      <c r="N1445" s="6">
        <v>49500</v>
      </c>
      <c r="O1445" s="6">
        <v>25256416.514999997</v>
      </c>
    </row>
    <row r="1446" spans="1:15" x14ac:dyDescent="0.3">
      <c r="A1446" s="3" t="str">
        <f>List!$I$7</f>
        <v>2019-20</v>
      </c>
      <c r="B1446" s="3" t="s">
        <v>36</v>
      </c>
      <c r="C1446" s="3">
        <v>8</v>
      </c>
      <c r="D1446" s="3" t="s">
        <v>1816</v>
      </c>
      <c r="E1446" s="3" t="s">
        <v>195</v>
      </c>
      <c r="F1446" s="3">
        <v>34</v>
      </c>
      <c r="G1446" s="3" t="s">
        <v>1585</v>
      </c>
      <c r="H1446" s="3" t="s">
        <v>994</v>
      </c>
      <c r="I1446" s="3" t="s">
        <v>20</v>
      </c>
      <c r="J1446" s="3" t="s">
        <v>44</v>
      </c>
      <c r="K1446" s="3" t="s">
        <v>27</v>
      </c>
      <c r="L1446" s="3" t="s">
        <v>35</v>
      </c>
      <c r="M1446" s="3" t="s">
        <v>1840</v>
      </c>
      <c r="N1446" s="4">
        <v>100500</v>
      </c>
      <c r="O1446" s="4">
        <v>71555215.617600009</v>
      </c>
    </row>
    <row r="1447" spans="1:15" x14ac:dyDescent="0.3">
      <c r="A1447" s="5" t="str">
        <f>List!$I$7</f>
        <v>2019-20</v>
      </c>
      <c r="B1447" s="5" t="s">
        <v>45</v>
      </c>
      <c r="C1447" s="5">
        <v>2</v>
      </c>
      <c r="D1447" s="5" t="s">
        <v>1818</v>
      </c>
      <c r="E1447" s="5" t="s">
        <v>250</v>
      </c>
      <c r="F1447" s="5">
        <v>77</v>
      </c>
      <c r="G1447" s="5" t="s">
        <v>1252</v>
      </c>
      <c r="H1447" s="5" t="s">
        <v>448</v>
      </c>
      <c r="I1447" s="5" t="s">
        <v>80</v>
      </c>
      <c r="J1447" s="5" t="s">
        <v>1806</v>
      </c>
      <c r="K1447" s="5" t="s">
        <v>27</v>
      </c>
      <c r="L1447" s="5" t="s">
        <v>28</v>
      </c>
      <c r="M1447" s="5" t="s">
        <v>1841</v>
      </c>
      <c r="N1447" s="6">
        <v>126000</v>
      </c>
      <c r="O1447" s="6">
        <v>887543.18640000001</v>
      </c>
    </row>
    <row r="1448" spans="1:15" x14ac:dyDescent="0.3">
      <c r="A1448" s="3" t="str">
        <f>List!$I$7</f>
        <v>2019-20</v>
      </c>
      <c r="B1448" s="3" t="s">
        <v>16</v>
      </c>
      <c r="C1448" s="3">
        <v>10</v>
      </c>
      <c r="D1448" s="3" t="s">
        <v>1817</v>
      </c>
      <c r="E1448" s="3" t="s">
        <v>170</v>
      </c>
      <c r="F1448" s="3">
        <v>24</v>
      </c>
      <c r="G1448" s="3" t="s">
        <v>200</v>
      </c>
      <c r="H1448" s="3" t="s">
        <v>312</v>
      </c>
      <c r="I1448" s="3" t="s">
        <v>26</v>
      </c>
      <c r="J1448" s="3" t="s">
        <v>86</v>
      </c>
      <c r="K1448" s="3" t="s">
        <v>48</v>
      </c>
      <c r="L1448" s="3" t="s">
        <v>49</v>
      </c>
      <c r="M1448" s="3" t="s">
        <v>1839</v>
      </c>
      <c r="N1448" s="4">
        <v>109500</v>
      </c>
      <c r="O1448" s="4">
        <v>3283820.32</v>
      </c>
    </row>
    <row r="1449" spans="1:15" x14ac:dyDescent="0.3">
      <c r="A1449" s="5" t="str">
        <f>List!$I$7</f>
        <v>2019-20</v>
      </c>
      <c r="B1449" s="5" t="s">
        <v>83</v>
      </c>
      <c r="C1449" s="5">
        <v>3</v>
      </c>
      <c r="D1449" s="5" t="s">
        <v>1818</v>
      </c>
      <c r="E1449" s="5" t="s">
        <v>119</v>
      </c>
      <c r="F1449" s="5">
        <v>61</v>
      </c>
      <c r="G1449" s="5" t="s">
        <v>660</v>
      </c>
      <c r="H1449" s="5" t="s">
        <v>169</v>
      </c>
      <c r="I1449" s="5" t="s">
        <v>59</v>
      </c>
      <c r="J1449" s="5" t="s">
        <v>44</v>
      </c>
      <c r="K1449" s="5" t="s">
        <v>27</v>
      </c>
      <c r="L1449" s="5" t="s">
        <v>28</v>
      </c>
      <c r="M1449" s="5" t="s">
        <v>1841</v>
      </c>
      <c r="N1449" s="6">
        <v>123000</v>
      </c>
      <c r="O1449" s="6">
        <v>22044465.260400001</v>
      </c>
    </row>
    <row r="1450" spans="1:15" x14ac:dyDescent="0.3">
      <c r="A1450" s="3" t="str">
        <f>List!$I$7</f>
        <v>2019-20</v>
      </c>
      <c r="B1450" s="3" t="s">
        <v>50</v>
      </c>
      <c r="C1450" s="3">
        <v>11</v>
      </c>
      <c r="D1450" s="3" t="s">
        <v>1817</v>
      </c>
      <c r="E1450" s="3" t="s">
        <v>145</v>
      </c>
      <c r="F1450" s="3">
        <v>34</v>
      </c>
      <c r="G1450" s="3" t="s">
        <v>611</v>
      </c>
      <c r="H1450" s="3" t="s">
        <v>979</v>
      </c>
      <c r="I1450" s="3" t="s">
        <v>80</v>
      </c>
      <c r="J1450" s="3" t="s">
        <v>33</v>
      </c>
      <c r="K1450" s="3" t="s">
        <v>34</v>
      </c>
      <c r="L1450" s="3" t="s">
        <v>35</v>
      </c>
      <c r="M1450" s="3" t="s">
        <v>1841</v>
      </c>
      <c r="N1450" s="4">
        <v>36000</v>
      </c>
      <c r="O1450" s="4">
        <v>10099913.472000003</v>
      </c>
    </row>
    <row r="1451" spans="1:15" x14ac:dyDescent="0.3">
      <c r="A1451" s="5" t="str">
        <f>List!$I$7</f>
        <v>2019-20</v>
      </c>
      <c r="B1451" s="5" t="s">
        <v>16</v>
      </c>
      <c r="C1451" s="5">
        <v>10</v>
      </c>
      <c r="D1451" s="5" t="s">
        <v>1817</v>
      </c>
      <c r="E1451" s="5" t="s">
        <v>238</v>
      </c>
      <c r="F1451" s="5">
        <v>50</v>
      </c>
      <c r="G1451" s="5" t="s">
        <v>908</v>
      </c>
      <c r="H1451" s="5" t="s">
        <v>151</v>
      </c>
      <c r="I1451" s="5" t="s">
        <v>40</v>
      </c>
      <c r="J1451" s="5" t="s">
        <v>86</v>
      </c>
      <c r="K1451" s="5" t="s">
        <v>21</v>
      </c>
      <c r="L1451" s="5" t="s">
        <v>22</v>
      </c>
      <c r="M1451" s="5" t="s">
        <v>1839</v>
      </c>
      <c r="N1451" s="6">
        <v>91500</v>
      </c>
      <c r="O1451" s="6">
        <v>22343348.790399998</v>
      </c>
    </row>
    <row r="1452" spans="1:15" x14ac:dyDescent="0.3">
      <c r="A1452" s="3" t="str">
        <f>List!$I$7</f>
        <v>2019-20</v>
      </c>
      <c r="B1452" s="3" t="s">
        <v>76</v>
      </c>
      <c r="C1452" s="3">
        <v>4</v>
      </c>
      <c r="D1452" s="3" t="s">
        <v>1819</v>
      </c>
      <c r="E1452" s="3" t="s">
        <v>295</v>
      </c>
      <c r="F1452" s="3">
        <v>47</v>
      </c>
      <c r="G1452" s="3" t="s">
        <v>738</v>
      </c>
      <c r="H1452" s="3" t="s">
        <v>694</v>
      </c>
      <c r="I1452" s="3" t="s">
        <v>59</v>
      </c>
      <c r="J1452" s="3" t="s">
        <v>72</v>
      </c>
      <c r="K1452" s="3" t="s">
        <v>34</v>
      </c>
      <c r="L1452" s="3" t="s">
        <v>35</v>
      </c>
      <c r="M1452" s="3" t="s">
        <v>1841</v>
      </c>
      <c r="N1452" s="4">
        <v>87000</v>
      </c>
      <c r="O1452" s="4">
        <v>1511618.7081599999</v>
      </c>
    </row>
    <row r="1453" spans="1:15" x14ac:dyDescent="0.3">
      <c r="A1453" s="5" t="str">
        <f>List!$I$7</f>
        <v>2019-20</v>
      </c>
      <c r="B1453" s="5" t="s">
        <v>60</v>
      </c>
      <c r="C1453" s="5">
        <v>6</v>
      </c>
      <c r="D1453" s="5" t="s">
        <v>1819</v>
      </c>
      <c r="E1453" s="5" t="s">
        <v>191</v>
      </c>
      <c r="F1453" s="5">
        <v>79</v>
      </c>
      <c r="G1453" s="5" t="s">
        <v>1183</v>
      </c>
      <c r="H1453" s="5" t="s">
        <v>259</v>
      </c>
      <c r="I1453" s="5" t="s">
        <v>54</v>
      </c>
      <c r="J1453" s="5" t="s">
        <v>72</v>
      </c>
      <c r="K1453" s="5" t="s">
        <v>27</v>
      </c>
      <c r="L1453" s="5" t="s">
        <v>28</v>
      </c>
      <c r="M1453" s="5" t="s">
        <v>1839</v>
      </c>
      <c r="N1453" s="6">
        <v>81000</v>
      </c>
      <c r="O1453" s="6">
        <v>2753197.0092000002</v>
      </c>
    </row>
    <row r="1454" spans="1:15" x14ac:dyDescent="0.3">
      <c r="A1454" s="3" t="str">
        <f>List!$I$7</f>
        <v>2019-20</v>
      </c>
      <c r="B1454" s="3" t="s">
        <v>125</v>
      </c>
      <c r="C1454" s="3">
        <v>7</v>
      </c>
      <c r="D1454" s="3" t="s">
        <v>1816</v>
      </c>
      <c r="E1454" s="3" t="s">
        <v>219</v>
      </c>
      <c r="F1454" s="3">
        <v>11</v>
      </c>
      <c r="G1454" s="3" t="s">
        <v>1632</v>
      </c>
      <c r="H1454" s="3" t="s">
        <v>1398</v>
      </c>
      <c r="I1454" s="3" t="s">
        <v>26</v>
      </c>
      <c r="J1454" s="3" t="s">
        <v>44</v>
      </c>
      <c r="K1454" s="3" t="s">
        <v>21</v>
      </c>
      <c r="L1454" s="3" t="s">
        <v>22</v>
      </c>
      <c r="M1454" s="3" t="s">
        <v>1840</v>
      </c>
      <c r="N1454" s="4">
        <v>78000</v>
      </c>
      <c r="O1454" s="4">
        <v>23610433.751279999</v>
      </c>
    </row>
    <row r="1455" spans="1:15" x14ac:dyDescent="0.3">
      <c r="A1455" s="5" t="str">
        <f>List!$I$7</f>
        <v>2019-20</v>
      </c>
      <c r="B1455" s="5" t="s">
        <v>36</v>
      </c>
      <c r="C1455" s="5">
        <v>8</v>
      </c>
      <c r="D1455" s="5" t="s">
        <v>1816</v>
      </c>
      <c r="E1455" s="5" t="s">
        <v>439</v>
      </c>
      <c r="F1455" s="5">
        <v>17</v>
      </c>
      <c r="G1455" s="5" t="s">
        <v>107</v>
      </c>
      <c r="H1455" s="5" t="s">
        <v>904</v>
      </c>
      <c r="I1455" s="5" t="s">
        <v>80</v>
      </c>
      <c r="J1455" s="5" t="s">
        <v>86</v>
      </c>
      <c r="K1455" s="5" t="s">
        <v>27</v>
      </c>
      <c r="L1455" s="5" t="s">
        <v>28</v>
      </c>
      <c r="M1455" s="5" t="s">
        <v>1839</v>
      </c>
      <c r="N1455" s="6">
        <v>46500</v>
      </c>
      <c r="O1455" s="6">
        <v>440315.56799999997</v>
      </c>
    </row>
    <row r="1456" spans="1:15" x14ac:dyDescent="0.3">
      <c r="A1456" s="3" t="str">
        <f>List!$I$7</f>
        <v>2019-20</v>
      </c>
      <c r="B1456" s="3" t="s">
        <v>101</v>
      </c>
      <c r="C1456" s="3">
        <v>9</v>
      </c>
      <c r="D1456" s="3" t="s">
        <v>1816</v>
      </c>
      <c r="E1456" s="3" t="s">
        <v>277</v>
      </c>
      <c r="F1456" s="3">
        <v>6</v>
      </c>
      <c r="G1456" s="3" t="s">
        <v>508</v>
      </c>
      <c r="H1456" s="3" t="s">
        <v>1443</v>
      </c>
      <c r="I1456" s="3" t="s">
        <v>63</v>
      </c>
      <c r="J1456" s="3" t="s">
        <v>1806</v>
      </c>
      <c r="K1456" s="3" t="s">
        <v>34</v>
      </c>
      <c r="L1456" s="3" t="s">
        <v>35</v>
      </c>
      <c r="M1456" s="3" t="s">
        <v>1840</v>
      </c>
      <c r="N1456" s="4">
        <v>39000</v>
      </c>
      <c r="O1456" s="4">
        <v>5472072.9320399985</v>
      </c>
    </row>
    <row r="1457" spans="1:15" x14ac:dyDescent="0.3">
      <c r="A1457" s="5" t="str">
        <f>List!$I$7</f>
        <v>2019-20</v>
      </c>
      <c r="B1457" s="5" t="s">
        <v>45</v>
      </c>
      <c r="C1457" s="5">
        <v>2</v>
      </c>
      <c r="D1457" s="5" t="s">
        <v>1818</v>
      </c>
      <c r="E1457" s="5" t="s">
        <v>238</v>
      </c>
      <c r="F1457" s="5">
        <v>50</v>
      </c>
      <c r="G1457" s="5" t="s">
        <v>413</v>
      </c>
      <c r="H1457" s="5" t="s">
        <v>362</v>
      </c>
      <c r="I1457" s="5" t="s">
        <v>20</v>
      </c>
      <c r="J1457" s="5" t="s">
        <v>72</v>
      </c>
      <c r="K1457" s="5" t="s">
        <v>21</v>
      </c>
      <c r="L1457" s="5" t="s">
        <v>22</v>
      </c>
      <c r="M1457" s="5" t="s">
        <v>1841</v>
      </c>
      <c r="N1457" s="6">
        <v>102000</v>
      </c>
      <c r="O1457" s="6">
        <v>674564.35199999996</v>
      </c>
    </row>
    <row r="1458" spans="1:15" x14ac:dyDescent="0.3">
      <c r="A1458" s="3" t="str">
        <f>List!$I$7</f>
        <v>2019-20</v>
      </c>
      <c r="B1458" s="3" t="s">
        <v>101</v>
      </c>
      <c r="C1458" s="3">
        <v>9</v>
      </c>
      <c r="D1458" s="3" t="s">
        <v>1816</v>
      </c>
      <c r="E1458" s="3" t="s">
        <v>51</v>
      </c>
      <c r="F1458" s="3">
        <v>36</v>
      </c>
      <c r="G1458" s="3" t="s">
        <v>1172</v>
      </c>
      <c r="H1458" s="3" t="s">
        <v>103</v>
      </c>
      <c r="I1458" s="3" t="s">
        <v>20</v>
      </c>
      <c r="J1458" s="3" t="s">
        <v>86</v>
      </c>
      <c r="K1458" s="3" t="s">
        <v>48</v>
      </c>
      <c r="L1458" s="3" t="s">
        <v>55</v>
      </c>
      <c r="M1458" s="3" t="s">
        <v>1840</v>
      </c>
      <c r="N1458" s="4">
        <v>88500</v>
      </c>
      <c r="O1458" s="4">
        <v>3585567.8122</v>
      </c>
    </row>
    <row r="1459" spans="1:15" x14ac:dyDescent="0.3">
      <c r="A1459" s="5" t="str">
        <f>List!$I$6</f>
        <v>2018-19</v>
      </c>
      <c r="B1459" s="5" t="s">
        <v>45</v>
      </c>
      <c r="C1459" s="5">
        <v>2</v>
      </c>
      <c r="D1459" s="5" t="s">
        <v>1818</v>
      </c>
      <c r="E1459" s="5" t="s">
        <v>188</v>
      </c>
      <c r="F1459" s="5">
        <v>10</v>
      </c>
      <c r="G1459" s="5" t="s">
        <v>715</v>
      </c>
      <c r="H1459" s="5" t="s">
        <v>1597</v>
      </c>
      <c r="I1459" s="5" t="s">
        <v>20</v>
      </c>
      <c r="J1459" s="5" t="s">
        <v>33</v>
      </c>
      <c r="K1459" s="5" t="s">
        <v>48</v>
      </c>
      <c r="L1459" s="5" t="s">
        <v>55</v>
      </c>
      <c r="M1459" s="5" t="s">
        <v>1840</v>
      </c>
      <c r="N1459" s="6">
        <v>25500</v>
      </c>
      <c r="O1459" s="6">
        <v>624674.69680000003</v>
      </c>
    </row>
    <row r="1460" spans="1:15" x14ac:dyDescent="0.3">
      <c r="A1460" s="3" t="str">
        <f>List!$I$6</f>
        <v>2018-19</v>
      </c>
      <c r="B1460" s="3" t="s">
        <v>60</v>
      </c>
      <c r="C1460" s="3">
        <v>6</v>
      </c>
      <c r="D1460" s="3" t="s">
        <v>1819</v>
      </c>
      <c r="E1460" s="3" t="s">
        <v>119</v>
      </c>
      <c r="F1460" s="3">
        <v>37</v>
      </c>
      <c r="G1460" s="3" t="s">
        <v>732</v>
      </c>
      <c r="H1460" s="3" t="s">
        <v>976</v>
      </c>
      <c r="I1460" s="3" t="s">
        <v>54</v>
      </c>
      <c r="J1460" s="3" t="s">
        <v>44</v>
      </c>
      <c r="K1460" s="3" t="s">
        <v>21</v>
      </c>
      <c r="L1460" s="3" t="s">
        <v>22</v>
      </c>
      <c r="M1460" s="3" t="s">
        <v>1841</v>
      </c>
      <c r="N1460" s="4">
        <v>73500</v>
      </c>
      <c r="O1460" s="4">
        <v>4245991.4296800001</v>
      </c>
    </row>
    <row r="1461" spans="1:15" x14ac:dyDescent="0.3">
      <c r="A1461" s="5" t="str">
        <f>List!$I$6</f>
        <v>2018-19</v>
      </c>
      <c r="B1461" s="5" t="s">
        <v>141</v>
      </c>
      <c r="C1461" s="5">
        <v>5</v>
      </c>
      <c r="D1461" s="5" t="s">
        <v>1819</v>
      </c>
      <c r="E1461" s="5" t="s">
        <v>126</v>
      </c>
      <c r="F1461" s="5">
        <v>19</v>
      </c>
      <c r="G1461" s="5" t="s">
        <v>1108</v>
      </c>
      <c r="H1461" s="5" t="s">
        <v>1491</v>
      </c>
      <c r="I1461" s="5" t="s">
        <v>32</v>
      </c>
      <c r="J1461" s="5" t="s">
        <v>33</v>
      </c>
      <c r="K1461" s="5" t="s">
        <v>48</v>
      </c>
      <c r="L1461" s="5" t="s">
        <v>49</v>
      </c>
      <c r="M1461" s="5" t="s">
        <v>1841</v>
      </c>
      <c r="N1461" s="6">
        <v>58500</v>
      </c>
      <c r="O1461" s="6">
        <v>1999224.7189200006</v>
      </c>
    </row>
    <row r="1462" spans="1:15" x14ac:dyDescent="0.3">
      <c r="A1462" s="3" t="str">
        <f>List!$I$6</f>
        <v>2018-19</v>
      </c>
      <c r="B1462" s="3" t="s">
        <v>16</v>
      </c>
      <c r="C1462" s="3">
        <v>10</v>
      </c>
      <c r="D1462" s="3" t="s">
        <v>1817</v>
      </c>
      <c r="E1462" s="3" t="s">
        <v>202</v>
      </c>
      <c r="F1462" s="3">
        <v>2</v>
      </c>
      <c r="G1462" s="3" t="s">
        <v>1372</v>
      </c>
      <c r="H1462" s="3" t="s">
        <v>495</v>
      </c>
      <c r="I1462" s="3" t="s">
        <v>26</v>
      </c>
      <c r="J1462" s="3" t="s">
        <v>44</v>
      </c>
      <c r="K1462" s="3" t="s">
        <v>34</v>
      </c>
      <c r="L1462" s="3" t="s">
        <v>35</v>
      </c>
      <c r="M1462" s="3" t="s">
        <v>1840</v>
      </c>
      <c r="N1462" s="4">
        <v>52500</v>
      </c>
      <c r="O1462" s="4">
        <v>1104668.642</v>
      </c>
    </row>
    <row r="1463" spans="1:15" x14ac:dyDescent="0.3">
      <c r="A1463" s="5" t="str">
        <f>List!$I$6</f>
        <v>2018-19</v>
      </c>
      <c r="B1463" s="5" t="s">
        <v>16</v>
      </c>
      <c r="C1463" s="5">
        <v>10</v>
      </c>
      <c r="D1463" s="5" t="s">
        <v>1817</v>
      </c>
      <c r="E1463" s="5" t="s">
        <v>157</v>
      </c>
      <c r="F1463" s="5">
        <v>42</v>
      </c>
      <c r="G1463" s="5" t="s">
        <v>1030</v>
      </c>
      <c r="H1463" s="5" t="s">
        <v>1005</v>
      </c>
      <c r="I1463" s="5" t="s">
        <v>32</v>
      </c>
      <c r="J1463" s="5" t="s">
        <v>86</v>
      </c>
      <c r="K1463" s="5" t="s">
        <v>21</v>
      </c>
      <c r="L1463" s="5" t="s">
        <v>22</v>
      </c>
      <c r="M1463" s="5" t="s">
        <v>1840</v>
      </c>
      <c r="N1463" s="6">
        <v>6000</v>
      </c>
      <c r="O1463" s="6">
        <v>48175.456319999998</v>
      </c>
    </row>
    <row r="1464" spans="1:15" x14ac:dyDescent="0.3">
      <c r="A1464" s="3" t="str">
        <f>List!$I$6</f>
        <v>2018-19</v>
      </c>
      <c r="B1464" s="3" t="s">
        <v>16</v>
      </c>
      <c r="C1464" s="3">
        <v>10</v>
      </c>
      <c r="D1464" s="3" t="s">
        <v>1817</v>
      </c>
      <c r="E1464" s="3" t="s">
        <v>226</v>
      </c>
      <c r="F1464" s="3">
        <v>36</v>
      </c>
      <c r="G1464" s="3" t="s">
        <v>107</v>
      </c>
      <c r="H1464" s="3" t="s">
        <v>350</v>
      </c>
      <c r="I1464" s="3" t="s">
        <v>80</v>
      </c>
      <c r="J1464" s="3" t="s">
        <v>72</v>
      </c>
      <c r="K1464" s="3" t="s">
        <v>48</v>
      </c>
      <c r="L1464" s="3" t="s">
        <v>55</v>
      </c>
      <c r="M1464" s="3" t="s">
        <v>1840</v>
      </c>
      <c r="N1464" s="4">
        <v>46500</v>
      </c>
      <c r="O1464" s="4">
        <v>440315.56799999997</v>
      </c>
    </row>
    <row r="1465" spans="1:15" x14ac:dyDescent="0.3">
      <c r="A1465" s="5" t="str">
        <f>List!$I$6</f>
        <v>2018-19</v>
      </c>
      <c r="B1465" s="5" t="s">
        <v>116</v>
      </c>
      <c r="C1465" s="5">
        <v>1</v>
      </c>
      <c r="D1465" s="5" t="s">
        <v>1818</v>
      </c>
      <c r="E1465" s="5" t="s">
        <v>264</v>
      </c>
      <c r="F1465" s="5">
        <v>16</v>
      </c>
      <c r="G1465" s="5" t="s">
        <v>1598</v>
      </c>
      <c r="H1465" s="5" t="s">
        <v>69</v>
      </c>
      <c r="I1465" s="5" t="s">
        <v>59</v>
      </c>
      <c r="J1465" s="5" t="s">
        <v>33</v>
      </c>
      <c r="K1465" s="5" t="s">
        <v>21</v>
      </c>
      <c r="L1465" s="5" t="s">
        <v>22</v>
      </c>
      <c r="M1465" s="5" t="s">
        <v>1839</v>
      </c>
      <c r="N1465" s="6">
        <v>19500</v>
      </c>
      <c r="O1465" s="6">
        <v>518188.07039999997</v>
      </c>
    </row>
    <row r="1466" spans="1:15" x14ac:dyDescent="0.3">
      <c r="A1466" s="3" t="str">
        <f>List!$I$6</f>
        <v>2018-19</v>
      </c>
      <c r="B1466" s="3" t="s">
        <v>50</v>
      </c>
      <c r="C1466" s="3">
        <v>11</v>
      </c>
      <c r="D1466" s="3" t="s">
        <v>1817</v>
      </c>
      <c r="E1466" s="3" t="s">
        <v>410</v>
      </c>
      <c r="F1466" s="3">
        <v>40</v>
      </c>
      <c r="G1466" s="3" t="s">
        <v>975</v>
      </c>
      <c r="H1466" s="3" t="s">
        <v>385</v>
      </c>
      <c r="I1466" s="3" t="s">
        <v>26</v>
      </c>
      <c r="J1466" s="3" t="s">
        <v>72</v>
      </c>
      <c r="K1466" s="3" t="s">
        <v>34</v>
      </c>
      <c r="L1466" s="3" t="s">
        <v>35</v>
      </c>
      <c r="M1466" s="3" t="s">
        <v>1840</v>
      </c>
      <c r="N1466" s="4">
        <v>70500</v>
      </c>
      <c r="O1466" s="4">
        <v>34395463.220800005</v>
      </c>
    </row>
    <row r="1467" spans="1:15" x14ac:dyDescent="0.3">
      <c r="A1467" s="5" t="str">
        <f>List!$I$6</f>
        <v>2018-19</v>
      </c>
      <c r="B1467" s="5" t="s">
        <v>83</v>
      </c>
      <c r="C1467" s="5">
        <v>3</v>
      </c>
      <c r="D1467" s="5" t="s">
        <v>1818</v>
      </c>
      <c r="E1467" s="5" t="s">
        <v>614</v>
      </c>
      <c r="F1467" s="5">
        <v>51</v>
      </c>
      <c r="G1467" s="5" t="s">
        <v>1066</v>
      </c>
      <c r="H1467" s="5" t="s">
        <v>990</v>
      </c>
      <c r="I1467" s="5" t="s">
        <v>26</v>
      </c>
      <c r="J1467" s="5" t="s">
        <v>1805</v>
      </c>
      <c r="K1467" s="5" t="s">
        <v>21</v>
      </c>
      <c r="L1467" s="5" t="s">
        <v>22</v>
      </c>
      <c r="M1467" s="5" t="s">
        <v>1840</v>
      </c>
      <c r="N1467" s="6">
        <v>10500</v>
      </c>
      <c r="O1467" s="6">
        <v>238100.32399999999</v>
      </c>
    </row>
    <row r="1468" spans="1:15" x14ac:dyDescent="0.3">
      <c r="A1468" s="3" t="str">
        <f>List!$I$6</f>
        <v>2018-19</v>
      </c>
      <c r="B1468" s="3" t="s">
        <v>36</v>
      </c>
      <c r="C1468" s="3">
        <v>8</v>
      </c>
      <c r="D1468" s="3" t="s">
        <v>1816</v>
      </c>
      <c r="E1468" s="3" t="s">
        <v>335</v>
      </c>
      <c r="F1468" s="3">
        <v>76</v>
      </c>
      <c r="G1468" s="3" t="s">
        <v>324</v>
      </c>
      <c r="H1468" s="3" t="s">
        <v>743</v>
      </c>
      <c r="I1468" s="3" t="s">
        <v>40</v>
      </c>
      <c r="J1468" s="3" t="s">
        <v>86</v>
      </c>
      <c r="K1468" s="3" t="s">
        <v>48</v>
      </c>
      <c r="L1468" s="3" t="s">
        <v>49</v>
      </c>
      <c r="M1468" s="3" t="s">
        <v>1841</v>
      </c>
      <c r="N1468" s="4">
        <v>43500</v>
      </c>
      <c r="O1468" s="4">
        <v>2618054.3347200002</v>
      </c>
    </row>
    <row r="1469" spans="1:15" x14ac:dyDescent="0.3">
      <c r="A1469" s="3" t="str">
        <f>List!$I$6</f>
        <v>2018-19</v>
      </c>
      <c r="B1469" s="3" t="s">
        <v>50</v>
      </c>
      <c r="C1469" s="3">
        <v>11</v>
      </c>
      <c r="D1469" s="3" t="s">
        <v>1817</v>
      </c>
      <c r="E1469" s="3" t="s">
        <v>463</v>
      </c>
      <c r="F1469" s="3">
        <v>64</v>
      </c>
      <c r="G1469" s="3" t="s">
        <v>598</v>
      </c>
      <c r="H1469" s="3" t="s">
        <v>1491</v>
      </c>
      <c r="I1469" s="3" t="s">
        <v>32</v>
      </c>
      <c r="J1469" s="3" t="s">
        <v>33</v>
      </c>
      <c r="K1469" s="3" t="s">
        <v>48</v>
      </c>
      <c r="L1469" s="3" t="s">
        <v>49</v>
      </c>
      <c r="M1469" s="3" t="s">
        <v>1840</v>
      </c>
      <c r="N1469" s="4">
        <v>36000</v>
      </c>
      <c r="O1469" s="24">
        <v>3122829.7056</v>
      </c>
    </row>
    <row r="1470" spans="1:15" x14ac:dyDescent="0.3">
      <c r="A1470" s="5" t="str">
        <f>List!$I$6</f>
        <v>2018-19</v>
      </c>
      <c r="B1470" s="5" t="s">
        <v>101</v>
      </c>
      <c r="C1470" s="5">
        <v>9</v>
      </c>
      <c r="D1470" s="5" t="s">
        <v>1816</v>
      </c>
      <c r="E1470" s="5" t="s">
        <v>147</v>
      </c>
      <c r="F1470" s="5">
        <v>16</v>
      </c>
      <c r="G1470" s="5" t="s">
        <v>215</v>
      </c>
      <c r="H1470" s="5" t="s">
        <v>655</v>
      </c>
      <c r="I1470" s="5" t="s">
        <v>54</v>
      </c>
      <c r="J1470" s="5" t="s">
        <v>1805</v>
      </c>
      <c r="K1470" s="5" t="s">
        <v>21</v>
      </c>
      <c r="L1470" s="5" t="s">
        <v>22</v>
      </c>
      <c r="M1470" s="5" t="s">
        <v>1840</v>
      </c>
      <c r="N1470" s="6">
        <v>67500</v>
      </c>
      <c r="O1470" s="6">
        <v>3824571.1679999996</v>
      </c>
    </row>
    <row r="1471" spans="1:15" x14ac:dyDescent="0.3">
      <c r="A1471" s="3" t="str">
        <f>List!$I$6</f>
        <v>2018-19</v>
      </c>
      <c r="B1471" s="3" t="s">
        <v>101</v>
      </c>
      <c r="C1471" s="3">
        <v>9</v>
      </c>
      <c r="D1471" s="3" t="s">
        <v>1816</v>
      </c>
      <c r="E1471" s="3" t="s">
        <v>222</v>
      </c>
      <c r="F1471" s="3">
        <v>77</v>
      </c>
      <c r="G1471" s="3" t="s">
        <v>1599</v>
      </c>
      <c r="H1471" s="3" t="s">
        <v>379</v>
      </c>
      <c r="I1471" s="3" t="s">
        <v>80</v>
      </c>
      <c r="J1471" s="3" t="s">
        <v>44</v>
      </c>
      <c r="K1471" s="3" t="s">
        <v>27</v>
      </c>
      <c r="L1471" s="3" t="s">
        <v>28</v>
      </c>
      <c r="M1471" s="3" t="s">
        <v>1841</v>
      </c>
      <c r="N1471" s="4">
        <v>33000</v>
      </c>
      <c r="O1471" s="4">
        <v>7276609.0408000015</v>
      </c>
    </row>
    <row r="1472" spans="1:15" x14ac:dyDescent="0.3">
      <c r="A1472" s="5" t="str">
        <f>List!$I$6</f>
        <v>2018-19</v>
      </c>
      <c r="B1472" s="5" t="s">
        <v>36</v>
      </c>
      <c r="C1472" s="5">
        <v>8</v>
      </c>
      <c r="D1472" s="5" t="s">
        <v>1816</v>
      </c>
      <c r="E1472" s="5" t="s">
        <v>421</v>
      </c>
      <c r="F1472" s="5">
        <v>31</v>
      </c>
      <c r="G1472" s="5" t="s">
        <v>936</v>
      </c>
      <c r="H1472" s="5" t="s">
        <v>446</v>
      </c>
      <c r="I1472" s="5" t="s">
        <v>20</v>
      </c>
      <c r="J1472" s="5" t="s">
        <v>72</v>
      </c>
      <c r="K1472" s="5" t="s">
        <v>34</v>
      </c>
      <c r="L1472" s="5" t="s">
        <v>35</v>
      </c>
      <c r="M1472" s="5" t="s">
        <v>1840</v>
      </c>
      <c r="N1472" s="6">
        <v>34500</v>
      </c>
      <c r="O1472" s="6">
        <v>2161993.5369999995</v>
      </c>
    </row>
    <row r="1473" spans="1:15" x14ac:dyDescent="0.3">
      <c r="A1473" s="3" t="str">
        <f>List!$I$6</f>
        <v>2018-19</v>
      </c>
      <c r="B1473" s="3" t="s">
        <v>45</v>
      </c>
      <c r="C1473" s="3">
        <v>2</v>
      </c>
      <c r="D1473" s="3" t="s">
        <v>1818</v>
      </c>
      <c r="E1473" s="3" t="s">
        <v>73</v>
      </c>
      <c r="F1473" s="3">
        <v>28</v>
      </c>
      <c r="G1473" s="3" t="s">
        <v>717</v>
      </c>
      <c r="H1473" s="3" t="s">
        <v>838</v>
      </c>
      <c r="I1473" s="3" t="s">
        <v>32</v>
      </c>
      <c r="J1473" s="3" t="s">
        <v>86</v>
      </c>
      <c r="K1473" s="3" t="s">
        <v>48</v>
      </c>
      <c r="L1473" s="3" t="s">
        <v>49</v>
      </c>
      <c r="M1473" s="3" t="s">
        <v>1841</v>
      </c>
      <c r="N1473" s="4">
        <v>64500</v>
      </c>
      <c r="O1473" s="4">
        <v>1010403.2070000002</v>
      </c>
    </row>
    <row r="1474" spans="1:15" x14ac:dyDescent="0.3">
      <c r="A1474" s="5" t="str">
        <f>List!$I$6</f>
        <v>2018-19</v>
      </c>
      <c r="B1474" s="5" t="s">
        <v>45</v>
      </c>
      <c r="C1474" s="5">
        <v>2</v>
      </c>
      <c r="D1474" s="5" t="s">
        <v>1818</v>
      </c>
      <c r="E1474" s="5" t="s">
        <v>410</v>
      </c>
      <c r="F1474" s="5">
        <v>55</v>
      </c>
      <c r="G1474" s="5" t="s">
        <v>1133</v>
      </c>
      <c r="H1474" s="5" t="s">
        <v>1414</v>
      </c>
      <c r="I1474" s="5" t="s">
        <v>59</v>
      </c>
      <c r="J1474" s="5" t="s">
        <v>33</v>
      </c>
      <c r="K1474" s="5" t="s">
        <v>48</v>
      </c>
      <c r="L1474" s="5" t="s">
        <v>55</v>
      </c>
      <c r="M1474" s="5" t="s">
        <v>1839</v>
      </c>
      <c r="N1474" s="6">
        <v>40500</v>
      </c>
      <c r="O1474" s="6">
        <v>1825280.5031999997</v>
      </c>
    </row>
    <row r="1475" spans="1:15" x14ac:dyDescent="0.3">
      <c r="A1475" s="3" t="str">
        <f>List!$I$6</f>
        <v>2018-19</v>
      </c>
      <c r="B1475" s="3" t="s">
        <v>36</v>
      </c>
      <c r="C1475" s="3">
        <v>8</v>
      </c>
      <c r="D1475" s="3" t="s">
        <v>1816</v>
      </c>
      <c r="E1475" s="3" t="s">
        <v>305</v>
      </c>
      <c r="F1475" s="3">
        <v>83</v>
      </c>
      <c r="G1475" s="3" t="s">
        <v>1600</v>
      </c>
      <c r="H1475" s="3" t="s">
        <v>347</v>
      </c>
      <c r="I1475" s="3" t="s">
        <v>26</v>
      </c>
      <c r="J1475" s="3" t="s">
        <v>1805</v>
      </c>
      <c r="K1475" s="3" t="s">
        <v>27</v>
      </c>
      <c r="L1475" s="3" t="s">
        <v>28</v>
      </c>
      <c r="M1475" s="3" t="s">
        <v>1841</v>
      </c>
      <c r="N1475" s="4">
        <v>27000</v>
      </c>
      <c r="O1475" s="4">
        <v>6345008.2079999996</v>
      </c>
    </row>
    <row r="1476" spans="1:15" x14ac:dyDescent="0.3">
      <c r="A1476" s="5" t="str">
        <f>List!$I$6</f>
        <v>2018-19</v>
      </c>
      <c r="B1476" s="5" t="s">
        <v>36</v>
      </c>
      <c r="C1476" s="5">
        <v>8</v>
      </c>
      <c r="D1476" s="5" t="s">
        <v>1816</v>
      </c>
      <c r="E1476" s="5" t="s">
        <v>188</v>
      </c>
      <c r="F1476" s="5">
        <v>43</v>
      </c>
      <c r="G1476" s="5" t="s">
        <v>731</v>
      </c>
      <c r="H1476" s="5" t="s">
        <v>100</v>
      </c>
      <c r="I1476" s="5" t="s">
        <v>54</v>
      </c>
      <c r="J1476" s="5" t="s">
        <v>1806</v>
      </c>
      <c r="K1476" s="5" t="s">
        <v>34</v>
      </c>
      <c r="L1476" s="5" t="s">
        <v>35</v>
      </c>
      <c r="M1476" s="5" t="s">
        <v>1841</v>
      </c>
      <c r="N1476" s="6">
        <v>28500</v>
      </c>
      <c r="O1476" s="6">
        <v>122297.75225999999</v>
      </c>
    </row>
    <row r="1477" spans="1:15" x14ac:dyDescent="0.3">
      <c r="A1477" s="3" t="str">
        <f>List!$I$6</f>
        <v>2018-19</v>
      </c>
      <c r="B1477" s="3" t="s">
        <v>16</v>
      </c>
      <c r="C1477" s="3">
        <v>10</v>
      </c>
      <c r="D1477" s="3" t="s">
        <v>1817</v>
      </c>
      <c r="E1477" s="3" t="s">
        <v>191</v>
      </c>
      <c r="F1477" s="3">
        <v>25</v>
      </c>
      <c r="G1477" s="3" t="s">
        <v>1601</v>
      </c>
      <c r="H1477" s="3" t="s">
        <v>962</v>
      </c>
      <c r="I1477" s="3" t="s">
        <v>40</v>
      </c>
      <c r="J1477" s="3" t="s">
        <v>72</v>
      </c>
      <c r="K1477" s="3" t="s">
        <v>27</v>
      </c>
      <c r="L1477" s="3" t="s">
        <v>28</v>
      </c>
      <c r="M1477" s="3" t="s">
        <v>1841</v>
      </c>
      <c r="N1477" s="4">
        <v>49500</v>
      </c>
      <c r="O1477" s="4">
        <v>125120.35008000002</v>
      </c>
    </row>
    <row r="1478" spans="1:15" x14ac:dyDescent="0.3">
      <c r="A1478" s="5" t="str">
        <f>List!$I$6</f>
        <v>2018-19</v>
      </c>
      <c r="B1478" s="5" t="s">
        <v>116</v>
      </c>
      <c r="C1478" s="5">
        <v>1</v>
      </c>
      <c r="D1478" s="5" t="s">
        <v>1818</v>
      </c>
      <c r="E1478" s="5" t="s">
        <v>222</v>
      </c>
      <c r="F1478" s="5">
        <v>27</v>
      </c>
      <c r="G1478" s="5" t="s">
        <v>1172</v>
      </c>
      <c r="H1478" s="5" t="s">
        <v>964</v>
      </c>
      <c r="I1478" s="5" t="s">
        <v>40</v>
      </c>
      <c r="J1478" s="5" t="s">
        <v>44</v>
      </c>
      <c r="K1478" s="5" t="s">
        <v>48</v>
      </c>
      <c r="L1478" s="5" t="s">
        <v>55</v>
      </c>
      <c r="M1478" s="5" t="s">
        <v>1841</v>
      </c>
      <c r="N1478" s="6">
        <v>21000</v>
      </c>
      <c r="O1478" s="6">
        <v>850812.70120000001</v>
      </c>
    </row>
    <row r="1479" spans="1:15" x14ac:dyDescent="0.3">
      <c r="A1479" s="3" t="str">
        <f>List!$I$6</f>
        <v>2018-19</v>
      </c>
      <c r="B1479" s="3" t="s">
        <v>116</v>
      </c>
      <c r="C1479" s="3">
        <v>1</v>
      </c>
      <c r="D1479" s="3" t="s">
        <v>1818</v>
      </c>
      <c r="E1479" s="3" t="s">
        <v>195</v>
      </c>
      <c r="F1479" s="3">
        <v>64</v>
      </c>
      <c r="G1479" s="3" t="s">
        <v>1269</v>
      </c>
      <c r="H1479" s="3" t="s">
        <v>948</v>
      </c>
      <c r="I1479" s="3" t="s">
        <v>54</v>
      </c>
      <c r="J1479" s="3" t="s">
        <v>1805</v>
      </c>
      <c r="K1479" s="3" t="s">
        <v>48</v>
      </c>
      <c r="L1479" s="3" t="s">
        <v>49</v>
      </c>
      <c r="M1479" s="3" t="s">
        <v>1840</v>
      </c>
      <c r="N1479" s="4">
        <v>70500</v>
      </c>
      <c r="O1479" s="4">
        <v>3739228.556799999</v>
      </c>
    </row>
    <row r="1480" spans="1:15" x14ac:dyDescent="0.3">
      <c r="A1480" s="5" t="str">
        <f>List!$I$6</f>
        <v>2018-19</v>
      </c>
      <c r="B1480" s="5" t="s">
        <v>116</v>
      </c>
      <c r="C1480" s="5">
        <v>1</v>
      </c>
      <c r="D1480" s="5" t="s">
        <v>1818</v>
      </c>
      <c r="E1480" s="7" t="s">
        <v>209</v>
      </c>
      <c r="F1480" s="7">
        <v>81</v>
      </c>
      <c r="G1480" s="5" t="s">
        <v>898</v>
      </c>
      <c r="H1480" s="5" t="s">
        <v>1491</v>
      </c>
      <c r="I1480" s="5" t="s">
        <v>32</v>
      </c>
      <c r="J1480" s="5" t="s">
        <v>33</v>
      </c>
      <c r="K1480" s="5" t="s">
        <v>48</v>
      </c>
      <c r="L1480" s="5" t="s">
        <v>49</v>
      </c>
      <c r="M1480" s="5" t="s">
        <v>1841</v>
      </c>
      <c r="N1480" s="6">
        <v>39000</v>
      </c>
      <c r="O1480" s="6">
        <v>420839.39039999992</v>
      </c>
    </row>
    <row r="1481" spans="1:15" x14ac:dyDescent="0.3">
      <c r="A1481" s="3" t="str">
        <f>List!$I$6</f>
        <v>2018-19</v>
      </c>
      <c r="B1481" s="3" t="s">
        <v>60</v>
      </c>
      <c r="C1481" s="3">
        <v>6</v>
      </c>
      <c r="D1481" s="3" t="s">
        <v>1819</v>
      </c>
      <c r="E1481" s="8" t="s">
        <v>359</v>
      </c>
      <c r="F1481" s="8">
        <v>41</v>
      </c>
      <c r="G1481" s="3" t="s">
        <v>983</v>
      </c>
      <c r="H1481" s="3" t="s">
        <v>965</v>
      </c>
      <c r="I1481" s="3" t="s">
        <v>80</v>
      </c>
      <c r="J1481" s="3" t="s">
        <v>86</v>
      </c>
      <c r="K1481" s="3" t="s">
        <v>34</v>
      </c>
      <c r="L1481" s="3" t="s">
        <v>35</v>
      </c>
      <c r="M1481" s="3" t="s">
        <v>1840</v>
      </c>
      <c r="N1481" s="4">
        <v>45000</v>
      </c>
      <c r="O1481" s="4">
        <v>13702575.546</v>
      </c>
    </row>
    <row r="1482" spans="1:15" x14ac:dyDescent="0.3">
      <c r="A1482" s="5" t="str">
        <f>List!$I$6</f>
        <v>2018-19</v>
      </c>
      <c r="B1482" s="5" t="s">
        <v>50</v>
      </c>
      <c r="C1482" s="5">
        <v>11</v>
      </c>
      <c r="D1482" s="5" t="s">
        <v>1817</v>
      </c>
      <c r="E1482" s="7" t="s">
        <v>410</v>
      </c>
      <c r="F1482" s="7">
        <v>22</v>
      </c>
      <c r="G1482" s="5" t="s">
        <v>1071</v>
      </c>
      <c r="H1482" s="5" t="s">
        <v>809</v>
      </c>
      <c r="I1482" s="5" t="s">
        <v>26</v>
      </c>
      <c r="J1482" s="5" t="s">
        <v>86</v>
      </c>
      <c r="K1482" s="5" t="s">
        <v>48</v>
      </c>
      <c r="L1482" s="5" t="s">
        <v>55</v>
      </c>
      <c r="M1482" s="5" t="s">
        <v>1840</v>
      </c>
      <c r="N1482" s="6">
        <v>46500</v>
      </c>
      <c r="O1482" s="6">
        <v>2034637.3343999996</v>
      </c>
    </row>
    <row r="1483" spans="1:15" x14ac:dyDescent="0.3">
      <c r="A1483" s="3" t="str">
        <f>List!$I$6</f>
        <v>2018-19</v>
      </c>
      <c r="B1483" s="3" t="s">
        <v>50</v>
      </c>
      <c r="C1483" s="3">
        <v>11</v>
      </c>
      <c r="D1483" s="3" t="s">
        <v>1817</v>
      </c>
      <c r="E1483" s="8" t="s">
        <v>41</v>
      </c>
      <c r="F1483" s="8">
        <v>33</v>
      </c>
      <c r="G1483" s="3" t="s">
        <v>1602</v>
      </c>
      <c r="H1483" s="3" t="s">
        <v>401</v>
      </c>
      <c r="I1483" s="3" t="s">
        <v>63</v>
      </c>
      <c r="J1483" s="3" t="s">
        <v>72</v>
      </c>
      <c r="K1483" s="3" t="s">
        <v>34</v>
      </c>
      <c r="L1483" s="3" t="s">
        <v>35</v>
      </c>
      <c r="M1483" s="3" t="s">
        <v>1840</v>
      </c>
      <c r="N1483" s="4">
        <v>24000</v>
      </c>
      <c r="O1483" s="4">
        <v>129897.01119999999</v>
      </c>
    </row>
    <row r="1484" spans="1:15" x14ac:dyDescent="0.3">
      <c r="A1484" s="5" t="str">
        <f>List!$I$6</f>
        <v>2018-19</v>
      </c>
      <c r="B1484" s="5" t="s">
        <v>141</v>
      </c>
      <c r="C1484" s="5">
        <v>5</v>
      </c>
      <c r="D1484" s="5" t="s">
        <v>1819</v>
      </c>
      <c r="E1484" s="5" t="s">
        <v>157</v>
      </c>
      <c r="F1484" s="5">
        <v>12</v>
      </c>
      <c r="G1484" s="5" t="s">
        <v>366</v>
      </c>
      <c r="H1484" s="5" t="s">
        <v>204</v>
      </c>
      <c r="I1484" s="5" t="s">
        <v>32</v>
      </c>
      <c r="J1484" s="5" t="s">
        <v>86</v>
      </c>
      <c r="K1484" s="5" t="s">
        <v>48</v>
      </c>
      <c r="L1484" s="5" t="s">
        <v>55</v>
      </c>
      <c r="M1484" s="5" t="s">
        <v>1840</v>
      </c>
      <c r="N1484" s="6">
        <v>3000</v>
      </c>
      <c r="O1484" s="6">
        <v>7369.1904000000004</v>
      </c>
    </row>
    <row r="1485" spans="1:15" x14ac:dyDescent="0.3">
      <c r="A1485" s="3" t="str">
        <f>List!$I$6</f>
        <v>2018-19</v>
      </c>
      <c r="B1485" s="3" t="s">
        <v>76</v>
      </c>
      <c r="C1485" s="3">
        <v>4</v>
      </c>
      <c r="D1485" s="3" t="s">
        <v>1819</v>
      </c>
      <c r="E1485" s="8" t="s">
        <v>147</v>
      </c>
      <c r="F1485" s="8">
        <v>48</v>
      </c>
      <c r="G1485" s="3" t="s">
        <v>705</v>
      </c>
      <c r="H1485" s="3" t="s">
        <v>1331</v>
      </c>
      <c r="I1485" s="3" t="s">
        <v>59</v>
      </c>
      <c r="J1485" s="3" t="s">
        <v>33</v>
      </c>
      <c r="K1485" s="3" t="s">
        <v>21</v>
      </c>
      <c r="L1485" s="3" t="s">
        <v>22</v>
      </c>
      <c r="M1485" s="3" t="s">
        <v>1841</v>
      </c>
      <c r="N1485" s="4">
        <v>10500</v>
      </c>
      <c r="O1485" s="4">
        <v>3103032.6557999994</v>
      </c>
    </row>
    <row r="1486" spans="1:15" x14ac:dyDescent="0.3">
      <c r="A1486" s="5" t="str">
        <f>List!$I$6</f>
        <v>2018-19</v>
      </c>
      <c r="B1486" s="5" t="s">
        <v>76</v>
      </c>
      <c r="C1486" s="5">
        <v>4</v>
      </c>
      <c r="D1486" s="5" t="s">
        <v>1819</v>
      </c>
      <c r="E1486" s="7" t="s">
        <v>29</v>
      </c>
      <c r="F1486" s="7">
        <v>46</v>
      </c>
      <c r="G1486" s="5" t="s">
        <v>1049</v>
      </c>
      <c r="H1486" s="5" t="s">
        <v>1223</v>
      </c>
      <c r="I1486" s="5" t="s">
        <v>63</v>
      </c>
      <c r="J1486" s="5" t="s">
        <v>1805</v>
      </c>
      <c r="K1486" s="5" t="s">
        <v>27</v>
      </c>
      <c r="L1486" s="5" t="s">
        <v>35</v>
      </c>
      <c r="M1486" s="5" t="s">
        <v>1840</v>
      </c>
      <c r="N1486" s="6">
        <v>42000</v>
      </c>
      <c r="O1486" s="6">
        <v>299803.87360000005</v>
      </c>
    </row>
    <row r="1487" spans="1:15" x14ac:dyDescent="0.3">
      <c r="A1487" s="3" t="str">
        <f>List!$I$6</f>
        <v>2018-19</v>
      </c>
      <c r="B1487" s="3" t="s">
        <v>141</v>
      </c>
      <c r="C1487" s="3">
        <v>5</v>
      </c>
      <c r="D1487" s="3" t="s">
        <v>1819</v>
      </c>
      <c r="E1487" s="8" t="s">
        <v>119</v>
      </c>
      <c r="F1487" s="8">
        <v>74</v>
      </c>
      <c r="G1487" s="3" t="s">
        <v>447</v>
      </c>
      <c r="H1487" s="3" t="s">
        <v>759</v>
      </c>
      <c r="I1487" s="3" t="s">
        <v>40</v>
      </c>
      <c r="J1487" s="3" t="s">
        <v>86</v>
      </c>
      <c r="K1487" s="3" t="s">
        <v>27</v>
      </c>
      <c r="L1487" s="3" t="s">
        <v>28</v>
      </c>
      <c r="M1487" s="3" t="s">
        <v>1841</v>
      </c>
      <c r="N1487" s="4">
        <v>13500</v>
      </c>
      <c r="O1487" s="4">
        <v>251994.1752</v>
      </c>
    </row>
    <row r="1488" spans="1:15" x14ac:dyDescent="0.3">
      <c r="A1488" s="5" t="str">
        <f>List!$I$6</f>
        <v>2018-19</v>
      </c>
      <c r="B1488" s="5" t="s">
        <v>141</v>
      </c>
      <c r="C1488" s="5">
        <v>5</v>
      </c>
      <c r="D1488" s="5" t="s">
        <v>1819</v>
      </c>
      <c r="E1488" s="7" t="s">
        <v>199</v>
      </c>
      <c r="F1488" s="7">
        <v>65</v>
      </c>
      <c r="G1488" s="5" t="s">
        <v>1103</v>
      </c>
      <c r="H1488" s="5" t="s">
        <v>878</v>
      </c>
      <c r="I1488" s="5" t="s">
        <v>80</v>
      </c>
      <c r="J1488" s="5" t="s">
        <v>1805</v>
      </c>
      <c r="K1488" s="5" t="s">
        <v>21</v>
      </c>
      <c r="L1488" s="5" t="s">
        <v>22</v>
      </c>
      <c r="M1488" s="5" t="s">
        <v>1841</v>
      </c>
      <c r="N1488" s="6">
        <v>0</v>
      </c>
      <c r="O1488" s="6">
        <v>0</v>
      </c>
    </row>
    <row r="1489" spans="1:15" x14ac:dyDescent="0.3">
      <c r="A1489" s="3" t="str">
        <f>List!$I$6</f>
        <v>2018-19</v>
      </c>
      <c r="B1489" s="3" t="s">
        <v>60</v>
      </c>
      <c r="C1489" s="3">
        <v>6</v>
      </c>
      <c r="D1489" s="3" t="s">
        <v>1819</v>
      </c>
      <c r="E1489" s="3" t="s">
        <v>463</v>
      </c>
      <c r="F1489" s="3">
        <v>19</v>
      </c>
      <c r="G1489" s="3" t="s">
        <v>1346</v>
      </c>
      <c r="H1489" s="3" t="s">
        <v>1380</v>
      </c>
      <c r="I1489" s="3" t="s">
        <v>54</v>
      </c>
      <c r="J1489" s="3" t="s">
        <v>33</v>
      </c>
      <c r="K1489" s="3" t="s">
        <v>48</v>
      </c>
      <c r="L1489" s="3" t="s">
        <v>49</v>
      </c>
      <c r="M1489" s="3" t="s">
        <v>1840</v>
      </c>
      <c r="N1489" s="4">
        <v>69000</v>
      </c>
      <c r="O1489" s="4">
        <v>2759394.4725600001</v>
      </c>
    </row>
    <row r="1490" spans="1:15" x14ac:dyDescent="0.3">
      <c r="A1490" s="5" t="str">
        <f>List!$I$6</f>
        <v>2018-19</v>
      </c>
      <c r="B1490" s="5" t="s">
        <v>60</v>
      </c>
      <c r="C1490" s="5">
        <v>6</v>
      </c>
      <c r="D1490" s="5" t="s">
        <v>1819</v>
      </c>
      <c r="E1490" s="5" t="s">
        <v>344</v>
      </c>
      <c r="F1490" s="5">
        <v>35</v>
      </c>
      <c r="G1490" s="5" t="s">
        <v>310</v>
      </c>
      <c r="H1490" s="5" t="s">
        <v>1180</v>
      </c>
      <c r="I1490" s="5" t="s">
        <v>63</v>
      </c>
      <c r="J1490" s="5" t="s">
        <v>1805</v>
      </c>
      <c r="K1490" s="5" t="s">
        <v>34</v>
      </c>
      <c r="L1490" s="5" t="s">
        <v>35</v>
      </c>
      <c r="M1490" s="5" t="s">
        <v>1841</v>
      </c>
      <c r="N1490" s="6">
        <v>7500</v>
      </c>
      <c r="O1490" s="6">
        <v>76463.402399999992</v>
      </c>
    </row>
    <row r="1491" spans="1:15" x14ac:dyDescent="0.3">
      <c r="A1491" s="3" t="str">
        <f>List!$I$6</f>
        <v>2018-19</v>
      </c>
      <c r="B1491" s="3" t="s">
        <v>60</v>
      </c>
      <c r="C1491" s="3">
        <v>6</v>
      </c>
      <c r="D1491" s="3" t="s">
        <v>1819</v>
      </c>
      <c r="E1491" s="8" t="s">
        <v>219</v>
      </c>
      <c r="F1491" s="8">
        <v>23</v>
      </c>
      <c r="G1491" s="3" t="s">
        <v>1204</v>
      </c>
      <c r="H1491" s="3" t="s">
        <v>681</v>
      </c>
      <c r="I1491" s="3" t="s">
        <v>63</v>
      </c>
      <c r="J1491" s="3" t="s">
        <v>1805</v>
      </c>
      <c r="K1491" s="3" t="s">
        <v>48</v>
      </c>
      <c r="L1491" s="3" t="s">
        <v>49</v>
      </c>
      <c r="M1491" s="3" t="s">
        <v>1839</v>
      </c>
      <c r="N1491" s="4">
        <v>72000</v>
      </c>
      <c r="O1491" s="4">
        <v>17819301.456</v>
      </c>
    </row>
    <row r="1492" spans="1:15" x14ac:dyDescent="0.3">
      <c r="A1492" s="5" t="str">
        <f>List!$I$6</f>
        <v>2018-19</v>
      </c>
      <c r="B1492" s="5" t="s">
        <v>101</v>
      </c>
      <c r="C1492" s="5">
        <v>9</v>
      </c>
      <c r="D1492" s="5" t="s">
        <v>1816</v>
      </c>
      <c r="E1492" s="7" t="s">
        <v>305</v>
      </c>
      <c r="F1492" s="7">
        <v>23</v>
      </c>
      <c r="G1492" s="5" t="s">
        <v>1232</v>
      </c>
      <c r="H1492" s="5" t="s">
        <v>1074</v>
      </c>
      <c r="I1492" s="5" t="s">
        <v>59</v>
      </c>
      <c r="J1492" s="5" t="s">
        <v>33</v>
      </c>
      <c r="K1492" s="5" t="s">
        <v>48</v>
      </c>
      <c r="L1492" s="5" t="s">
        <v>49</v>
      </c>
      <c r="M1492" s="5" t="s">
        <v>1841</v>
      </c>
      <c r="N1492" s="6">
        <v>7500</v>
      </c>
      <c r="O1492" s="6">
        <v>1194540.1676999999</v>
      </c>
    </row>
    <row r="1493" spans="1:15" x14ac:dyDescent="0.3">
      <c r="A1493" s="3" t="str">
        <f>List!$I$6</f>
        <v>2018-19</v>
      </c>
      <c r="B1493" s="3" t="s">
        <v>76</v>
      </c>
      <c r="C1493" s="3">
        <v>4</v>
      </c>
      <c r="D1493" s="3" t="s">
        <v>1819</v>
      </c>
      <c r="E1493" s="8" t="s">
        <v>183</v>
      </c>
      <c r="F1493" s="8">
        <v>26</v>
      </c>
      <c r="G1493" s="3" t="s">
        <v>1603</v>
      </c>
      <c r="H1493" s="3" t="s">
        <v>592</v>
      </c>
      <c r="I1493" s="3" t="s">
        <v>63</v>
      </c>
      <c r="J1493" s="3" t="s">
        <v>33</v>
      </c>
      <c r="K1493" s="3" t="s">
        <v>27</v>
      </c>
      <c r="L1493" s="3" t="s">
        <v>28</v>
      </c>
      <c r="M1493" s="3" t="s">
        <v>1839</v>
      </c>
      <c r="N1493" s="4">
        <v>36000</v>
      </c>
      <c r="O1493" s="4">
        <v>348078.29759999999</v>
      </c>
    </row>
    <row r="1494" spans="1:15" x14ac:dyDescent="0.3">
      <c r="A1494" s="5" t="str">
        <f>List!$I$6</f>
        <v>2018-19</v>
      </c>
      <c r="B1494" s="5" t="s">
        <v>76</v>
      </c>
      <c r="C1494" s="5">
        <v>4</v>
      </c>
      <c r="D1494" s="5" t="s">
        <v>1819</v>
      </c>
      <c r="E1494" s="7" t="s">
        <v>543</v>
      </c>
      <c r="F1494" s="7">
        <v>64</v>
      </c>
      <c r="G1494" s="5" t="s">
        <v>1218</v>
      </c>
      <c r="H1494" s="5" t="s">
        <v>460</v>
      </c>
      <c r="I1494" s="5" t="s">
        <v>80</v>
      </c>
      <c r="J1494" s="5" t="s">
        <v>86</v>
      </c>
      <c r="K1494" s="5" t="s">
        <v>48</v>
      </c>
      <c r="L1494" s="5" t="s">
        <v>49</v>
      </c>
      <c r="M1494" s="5" t="s">
        <v>1840</v>
      </c>
      <c r="N1494" s="6">
        <v>28500</v>
      </c>
      <c r="O1494" s="6">
        <v>16257209.389739998</v>
      </c>
    </row>
    <row r="1495" spans="1:15" x14ac:dyDescent="0.3">
      <c r="A1495" s="3" t="str">
        <f>List!$I$6</f>
        <v>2018-19</v>
      </c>
      <c r="B1495" s="3" t="s">
        <v>101</v>
      </c>
      <c r="C1495" s="3">
        <v>9</v>
      </c>
      <c r="D1495" s="3" t="s">
        <v>1816</v>
      </c>
      <c r="E1495" s="3" t="s">
        <v>250</v>
      </c>
      <c r="F1495" s="3">
        <v>30</v>
      </c>
      <c r="G1495" s="3" t="s">
        <v>906</v>
      </c>
      <c r="H1495" s="3" t="s">
        <v>759</v>
      </c>
      <c r="I1495" s="3" t="s">
        <v>40</v>
      </c>
      <c r="J1495" s="3" t="s">
        <v>86</v>
      </c>
      <c r="K1495" s="3" t="s">
        <v>27</v>
      </c>
      <c r="L1495" s="3" t="s">
        <v>28</v>
      </c>
      <c r="M1495" s="3" t="s">
        <v>1840</v>
      </c>
      <c r="N1495" s="4">
        <v>9000</v>
      </c>
      <c r="O1495" s="4">
        <v>975580.67556</v>
      </c>
    </row>
    <row r="1496" spans="1:15" x14ac:dyDescent="0.3">
      <c r="A1496" s="5" t="str">
        <f>List!$I$6</f>
        <v>2018-19</v>
      </c>
      <c r="B1496" s="5" t="s">
        <v>36</v>
      </c>
      <c r="C1496" s="5">
        <v>8</v>
      </c>
      <c r="D1496" s="5" t="s">
        <v>1816</v>
      </c>
      <c r="E1496" s="5" t="s">
        <v>61</v>
      </c>
      <c r="F1496" s="5">
        <v>18</v>
      </c>
      <c r="G1496" s="5" t="s">
        <v>390</v>
      </c>
      <c r="H1496" s="5" t="s">
        <v>233</v>
      </c>
      <c r="I1496" s="5" t="s">
        <v>63</v>
      </c>
      <c r="J1496" s="5" t="s">
        <v>44</v>
      </c>
      <c r="K1496" s="5" t="s">
        <v>34</v>
      </c>
      <c r="L1496" s="5" t="s">
        <v>35</v>
      </c>
      <c r="M1496" s="5" t="s">
        <v>1840</v>
      </c>
      <c r="N1496" s="6">
        <v>45000</v>
      </c>
      <c r="O1496" s="6">
        <v>235376.06399999998</v>
      </c>
    </row>
    <row r="1497" spans="1:15" x14ac:dyDescent="0.3">
      <c r="A1497" s="3" t="str">
        <f>List!$I$6</f>
        <v>2018-19</v>
      </c>
      <c r="B1497" s="3" t="s">
        <v>92</v>
      </c>
      <c r="C1497" s="3">
        <v>12</v>
      </c>
      <c r="D1497" s="3" t="s">
        <v>1817</v>
      </c>
      <c r="E1497" s="3" t="s">
        <v>70</v>
      </c>
      <c r="F1497" s="3">
        <v>24</v>
      </c>
      <c r="G1497" s="3" t="s">
        <v>744</v>
      </c>
      <c r="H1497" s="3" t="s">
        <v>575</v>
      </c>
      <c r="I1497" s="3" t="s">
        <v>54</v>
      </c>
      <c r="J1497" s="3" t="s">
        <v>86</v>
      </c>
      <c r="K1497" s="3" t="s">
        <v>48</v>
      </c>
      <c r="L1497" s="3" t="s">
        <v>49</v>
      </c>
      <c r="M1497" s="3" t="s">
        <v>1841</v>
      </c>
      <c r="N1497" s="4">
        <v>12000</v>
      </c>
      <c r="O1497" s="4">
        <v>125353.53599999998</v>
      </c>
    </row>
    <row r="1498" spans="1:15" x14ac:dyDescent="0.3">
      <c r="A1498" s="5" t="str">
        <f>List!$I$6</f>
        <v>2018-19</v>
      </c>
      <c r="B1498" s="5" t="s">
        <v>36</v>
      </c>
      <c r="C1498" s="5">
        <v>8</v>
      </c>
      <c r="D1498" s="5" t="s">
        <v>1816</v>
      </c>
      <c r="E1498" s="5" t="s">
        <v>238</v>
      </c>
      <c r="F1498" s="5">
        <v>76</v>
      </c>
      <c r="G1498" s="5" t="s">
        <v>706</v>
      </c>
      <c r="H1498" s="5" t="s">
        <v>579</v>
      </c>
      <c r="I1498" s="5" t="s">
        <v>32</v>
      </c>
      <c r="J1498" s="5" t="s">
        <v>1806</v>
      </c>
      <c r="K1498" s="5" t="s">
        <v>48</v>
      </c>
      <c r="L1498" s="5" t="s">
        <v>49</v>
      </c>
      <c r="M1498" s="5" t="s">
        <v>1841</v>
      </c>
      <c r="N1498" s="6">
        <v>1500</v>
      </c>
      <c r="O1498" s="6">
        <v>176915.88675000001</v>
      </c>
    </row>
    <row r="1499" spans="1:15" x14ac:dyDescent="0.3">
      <c r="A1499" s="3" t="str">
        <f>List!$I$6</f>
        <v>2018-19</v>
      </c>
      <c r="B1499" s="3" t="s">
        <v>36</v>
      </c>
      <c r="C1499" s="3">
        <v>8</v>
      </c>
      <c r="D1499" s="3" t="s">
        <v>1816</v>
      </c>
      <c r="E1499" s="3" t="s">
        <v>188</v>
      </c>
      <c r="F1499" s="3">
        <v>81</v>
      </c>
      <c r="G1499" s="3" t="s">
        <v>1049</v>
      </c>
      <c r="H1499" s="3" t="s">
        <v>661</v>
      </c>
      <c r="I1499" s="3" t="s">
        <v>40</v>
      </c>
      <c r="J1499" s="3" t="s">
        <v>1805</v>
      </c>
      <c r="K1499" s="3" t="s">
        <v>48</v>
      </c>
      <c r="L1499" s="3" t="s">
        <v>49</v>
      </c>
      <c r="M1499" s="3" t="s">
        <v>1841</v>
      </c>
      <c r="N1499" s="4">
        <v>15000</v>
      </c>
      <c r="O1499" s="4">
        <v>107072.81200000002</v>
      </c>
    </row>
    <row r="1500" spans="1:15" x14ac:dyDescent="0.3">
      <c r="A1500" s="5" t="str">
        <f>List!$I$6</f>
        <v>2018-19</v>
      </c>
      <c r="B1500" s="5" t="s">
        <v>60</v>
      </c>
      <c r="C1500" s="5">
        <v>6</v>
      </c>
      <c r="D1500" s="5" t="s">
        <v>1819</v>
      </c>
      <c r="E1500" s="5" t="s">
        <v>84</v>
      </c>
      <c r="F1500" s="5">
        <v>79</v>
      </c>
      <c r="G1500" s="5" t="s">
        <v>1604</v>
      </c>
      <c r="H1500" s="5" t="s">
        <v>962</v>
      </c>
      <c r="I1500" s="5" t="s">
        <v>40</v>
      </c>
      <c r="J1500" s="5" t="s">
        <v>72</v>
      </c>
      <c r="K1500" s="5" t="s">
        <v>27</v>
      </c>
      <c r="L1500" s="5" t="s">
        <v>28</v>
      </c>
      <c r="M1500" s="5" t="s">
        <v>1840</v>
      </c>
      <c r="N1500" s="6">
        <v>46500</v>
      </c>
      <c r="O1500" s="6">
        <v>366630.10560000001</v>
      </c>
    </row>
    <row r="1501" spans="1:15" x14ac:dyDescent="0.3">
      <c r="A1501" s="3" t="str">
        <f>List!$I$6</f>
        <v>2018-19</v>
      </c>
      <c r="B1501" s="3" t="s">
        <v>60</v>
      </c>
      <c r="C1501" s="3">
        <v>6</v>
      </c>
      <c r="D1501" s="3" t="s">
        <v>1819</v>
      </c>
      <c r="E1501" s="3" t="s">
        <v>37</v>
      </c>
      <c r="F1501" s="3">
        <v>27</v>
      </c>
      <c r="G1501" s="3" t="s">
        <v>1605</v>
      </c>
      <c r="H1501" s="3" t="s">
        <v>224</v>
      </c>
      <c r="I1501" s="3" t="s">
        <v>32</v>
      </c>
      <c r="J1501" s="3" t="s">
        <v>33</v>
      </c>
      <c r="K1501" s="3" t="s">
        <v>48</v>
      </c>
      <c r="L1501" s="3" t="s">
        <v>55</v>
      </c>
      <c r="M1501" s="3" t="s">
        <v>1840</v>
      </c>
      <c r="N1501" s="4">
        <v>69000</v>
      </c>
      <c r="O1501" s="4">
        <v>3012620.3712000004</v>
      </c>
    </row>
    <row r="1502" spans="1:15" x14ac:dyDescent="0.3">
      <c r="A1502" s="5" t="str">
        <f>List!$I$6</f>
        <v>2018-19</v>
      </c>
      <c r="B1502" s="5" t="s">
        <v>125</v>
      </c>
      <c r="C1502" s="5">
        <v>7</v>
      </c>
      <c r="D1502" s="5" t="s">
        <v>1816</v>
      </c>
      <c r="E1502" s="5" t="s">
        <v>240</v>
      </c>
      <c r="F1502" s="5">
        <v>3</v>
      </c>
      <c r="G1502" s="5" t="s">
        <v>1242</v>
      </c>
      <c r="H1502" s="5" t="s">
        <v>474</v>
      </c>
      <c r="I1502" s="5" t="s">
        <v>63</v>
      </c>
      <c r="J1502" s="5" t="s">
        <v>33</v>
      </c>
      <c r="K1502" s="5" t="s">
        <v>34</v>
      </c>
      <c r="L1502" s="5" t="s">
        <v>35</v>
      </c>
      <c r="M1502" s="5" t="s">
        <v>1839</v>
      </c>
      <c r="N1502" s="6">
        <v>72000</v>
      </c>
      <c r="O1502" s="6">
        <v>4989908.1407999992</v>
      </c>
    </row>
    <row r="1503" spans="1:15" x14ac:dyDescent="0.3">
      <c r="A1503" s="3" t="str">
        <f>List!$I$6</f>
        <v>2018-19</v>
      </c>
      <c r="B1503" s="3" t="s">
        <v>141</v>
      </c>
      <c r="C1503" s="3">
        <v>5</v>
      </c>
      <c r="D1503" s="3" t="s">
        <v>1819</v>
      </c>
      <c r="E1503" s="3" t="s">
        <v>145</v>
      </c>
      <c r="F1503" s="3">
        <v>30</v>
      </c>
      <c r="G1503" s="3" t="s">
        <v>746</v>
      </c>
      <c r="H1503" s="3" t="s">
        <v>867</v>
      </c>
      <c r="I1503" s="3" t="s">
        <v>63</v>
      </c>
      <c r="J1503" s="3" t="s">
        <v>1806</v>
      </c>
      <c r="K1503" s="3" t="s">
        <v>27</v>
      </c>
      <c r="L1503" s="3" t="s">
        <v>28</v>
      </c>
      <c r="M1503" s="3" t="s">
        <v>1840</v>
      </c>
      <c r="N1503" s="4">
        <v>1500</v>
      </c>
      <c r="O1503" s="4">
        <v>393095.66076000006</v>
      </c>
    </row>
    <row r="1504" spans="1:15" x14ac:dyDescent="0.3">
      <c r="A1504" s="5" t="str">
        <f>List!$I$6</f>
        <v>2018-19</v>
      </c>
      <c r="B1504" s="5" t="s">
        <v>92</v>
      </c>
      <c r="C1504" s="5">
        <v>12</v>
      </c>
      <c r="D1504" s="5" t="s">
        <v>1817</v>
      </c>
      <c r="E1504" s="7" t="s">
        <v>344</v>
      </c>
      <c r="F1504" s="7">
        <v>24</v>
      </c>
      <c r="G1504" s="5" t="s">
        <v>1464</v>
      </c>
      <c r="H1504" s="5" t="s">
        <v>689</v>
      </c>
      <c r="I1504" s="5" t="s">
        <v>32</v>
      </c>
      <c r="J1504" s="5" t="s">
        <v>1805</v>
      </c>
      <c r="K1504" s="5" t="s">
        <v>48</v>
      </c>
      <c r="L1504" s="5" t="s">
        <v>49</v>
      </c>
      <c r="M1504" s="5" t="s">
        <v>1841</v>
      </c>
      <c r="N1504" s="6">
        <v>22500</v>
      </c>
      <c r="O1504" s="6">
        <v>2697940.1592000001</v>
      </c>
    </row>
    <row r="1505" spans="1:15" x14ac:dyDescent="0.3">
      <c r="A1505" s="3" t="str">
        <f>List!$I$6</f>
        <v>2018-19</v>
      </c>
      <c r="B1505" s="3" t="s">
        <v>92</v>
      </c>
      <c r="C1505" s="3">
        <v>12</v>
      </c>
      <c r="D1505" s="3" t="s">
        <v>1817</v>
      </c>
      <c r="E1505" s="8" t="s">
        <v>410</v>
      </c>
      <c r="F1505" s="8">
        <v>25</v>
      </c>
      <c r="G1505" s="3" t="s">
        <v>886</v>
      </c>
      <c r="H1505" s="3" t="s">
        <v>1420</v>
      </c>
      <c r="I1505" s="3" t="s">
        <v>40</v>
      </c>
      <c r="J1505" s="3" t="s">
        <v>33</v>
      </c>
      <c r="K1505" s="3" t="s">
        <v>27</v>
      </c>
      <c r="L1505" s="3" t="s">
        <v>28</v>
      </c>
      <c r="M1505" s="3" t="s">
        <v>1840</v>
      </c>
      <c r="N1505" s="4">
        <v>39000</v>
      </c>
      <c r="O1505" s="4">
        <v>344349.14799999999</v>
      </c>
    </row>
    <row r="1506" spans="1:15" x14ac:dyDescent="0.3">
      <c r="A1506" s="5" t="str">
        <f>List!$I$6</f>
        <v>2018-19</v>
      </c>
      <c r="B1506" s="5" t="s">
        <v>83</v>
      </c>
      <c r="C1506" s="5">
        <v>3</v>
      </c>
      <c r="D1506" s="5" t="s">
        <v>1818</v>
      </c>
      <c r="E1506" s="7" t="s">
        <v>295</v>
      </c>
      <c r="F1506" s="7">
        <v>12</v>
      </c>
      <c r="G1506" s="5" t="s">
        <v>430</v>
      </c>
      <c r="H1506" s="5" t="s">
        <v>1302</v>
      </c>
      <c r="I1506" s="5" t="s">
        <v>40</v>
      </c>
      <c r="J1506" s="5" t="s">
        <v>1805</v>
      </c>
      <c r="K1506" s="5" t="s">
        <v>48</v>
      </c>
      <c r="L1506" s="5" t="s">
        <v>55</v>
      </c>
      <c r="M1506" s="5" t="s">
        <v>1840</v>
      </c>
      <c r="N1506" s="6">
        <v>19500</v>
      </c>
      <c r="O1506" s="6">
        <v>475928.31816000002</v>
      </c>
    </row>
    <row r="1507" spans="1:15" x14ac:dyDescent="0.3">
      <c r="A1507" s="3" t="str">
        <f>List!$I$6</f>
        <v>2018-19</v>
      </c>
      <c r="B1507" s="3" t="s">
        <v>36</v>
      </c>
      <c r="C1507" s="3">
        <v>8</v>
      </c>
      <c r="D1507" s="3" t="s">
        <v>1816</v>
      </c>
      <c r="E1507" s="8" t="s">
        <v>73</v>
      </c>
      <c r="F1507" s="8">
        <v>73</v>
      </c>
      <c r="G1507" s="3" t="s">
        <v>525</v>
      </c>
      <c r="H1507" s="3" t="s">
        <v>603</v>
      </c>
      <c r="I1507" s="3" t="s">
        <v>63</v>
      </c>
      <c r="J1507" s="3" t="s">
        <v>44</v>
      </c>
      <c r="K1507" s="3" t="s">
        <v>48</v>
      </c>
      <c r="L1507" s="3" t="s">
        <v>49</v>
      </c>
      <c r="M1507" s="3" t="s">
        <v>1839</v>
      </c>
      <c r="N1507" s="4">
        <v>37500</v>
      </c>
      <c r="O1507" s="4">
        <v>1455130.5999999999</v>
      </c>
    </row>
    <row r="1508" spans="1:15" x14ac:dyDescent="0.3">
      <c r="A1508" s="5" t="str">
        <f>List!$I$6</f>
        <v>2018-19</v>
      </c>
      <c r="B1508" s="5" t="s">
        <v>36</v>
      </c>
      <c r="C1508" s="5">
        <v>8</v>
      </c>
      <c r="D1508" s="5" t="s">
        <v>1816</v>
      </c>
      <c r="E1508" s="5" t="s">
        <v>191</v>
      </c>
      <c r="F1508" s="5">
        <v>19</v>
      </c>
      <c r="G1508" s="5" t="s">
        <v>1154</v>
      </c>
      <c r="H1508" s="5" t="s">
        <v>156</v>
      </c>
      <c r="I1508" s="5" t="s">
        <v>63</v>
      </c>
      <c r="J1508" s="5" t="s">
        <v>86</v>
      </c>
      <c r="K1508" s="5" t="s">
        <v>48</v>
      </c>
      <c r="L1508" s="5" t="s">
        <v>49</v>
      </c>
      <c r="M1508" s="5" t="s">
        <v>1840</v>
      </c>
      <c r="N1508" s="6">
        <v>40500</v>
      </c>
      <c r="O1508" s="6">
        <v>19400632.930800002</v>
      </c>
    </row>
    <row r="1509" spans="1:15" x14ac:dyDescent="0.3">
      <c r="A1509" s="3" t="str">
        <f>List!$I$6</f>
        <v>2018-19</v>
      </c>
      <c r="B1509" s="3" t="s">
        <v>36</v>
      </c>
      <c r="C1509" s="3">
        <v>8</v>
      </c>
      <c r="D1509" s="3" t="s">
        <v>1816</v>
      </c>
      <c r="E1509" s="3" t="s">
        <v>70</v>
      </c>
      <c r="F1509" s="3">
        <v>20</v>
      </c>
      <c r="G1509" s="3" t="s">
        <v>1586</v>
      </c>
      <c r="H1509" s="3" t="s">
        <v>71</v>
      </c>
      <c r="I1509" s="3" t="s">
        <v>26</v>
      </c>
      <c r="J1509" s="3" t="s">
        <v>72</v>
      </c>
      <c r="K1509" s="3" t="s">
        <v>27</v>
      </c>
      <c r="L1509" s="3" t="s">
        <v>28</v>
      </c>
      <c r="M1509" s="3" t="s">
        <v>1840</v>
      </c>
      <c r="N1509" s="4">
        <v>61500</v>
      </c>
      <c r="O1509" s="4">
        <v>1593755.1471599999</v>
      </c>
    </row>
    <row r="1510" spans="1:15" x14ac:dyDescent="0.3">
      <c r="A1510" s="5" t="str">
        <f>List!$I$6</f>
        <v>2018-19</v>
      </c>
      <c r="B1510" s="5" t="s">
        <v>50</v>
      </c>
      <c r="C1510" s="5">
        <v>11</v>
      </c>
      <c r="D1510" s="5" t="s">
        <v>1817</v>
      </c>
      <c r="E1510" s="5" t="s">
        <v>56</v>
      </c>
      <c r="F1510" s="5">
        <v>37</v>
      </c>
      <c r="G1510" s="5" t="s">
        <v>698</v>
      </c>
      <c r="H1510" s="5" t="s">
        <v>88</v>
      </c>
      <c r="I1510" s="5" t="s">
        <v>20</v>
      </c>
      <c r="J1510" s="5" t="s">
        <v>1805</v>
      </c>
      <c r="K1510" s="5" t="s">
        <v>21</v>
      </c>
      <c r="L1510" s="5" t="s">
        <v>22</v>
      </c>
      <c r="M1510" s="5" t="s">
        <v>1841</v>
      </c>
      <c r="N1510" s="6">
        <v>18000</v>
      </c>
      <c r="O1510" s="6">
        <v>309678.95376</v>
      </c>
    </row>
    <row r="1511" spans="1:15" x14ac:dyDescent="0.3">
      <c r="A1511" s="3" t="str">
        <f>List!$I$6</f>
        <v>2018-19</v>
      </c>
      <c r="B1511" s="3" t="s">
        <v>50</v>
      </c>
      <c r="C1511" s="3">
        <v>11</v>
      </c>
      <c r="D1511" s="3" t="s">
        <v>1817</v>
      </c>
      <c r="E1511" s="3" t="s">
        <v>23</v>
      </c>
      <c r="F1511" s="3">
        <v>61</v>
      </c>
      <c r="G1511" s="3" t="s">
        <v>1545</v>
      </c>
      <c r="H1511" s="3" t="s">
        <v>1350</v>
      </c>
      <c r="I1511" s="3" t="s">
        <v>54</v>
      </c>
      <c r="J1511" s="3" t="s">
        <v>44</v>
      </c>
      <c r="K1511" s="3" t="s">
        <v>27</v>
      </c>
      <c r="L1511" s="3" t="s">
        <v>28</v>
      </c>
      <c r="M1511" s="3" t="s">
        <v>1839</v>
      </c>
      <c r="N1511" s="4">
        <v>63000</v>
      </c>
      <c r="O1511" s="4">
        <v>40615481.306400008</v>
      </c>
    </row>
    <row r="1512" spans="1:15" x14ac:dyDescent="0.3">
      <c r="A1512" s="5" t="str">
        <f>List!$I$6</f>
        <v>2018-19</v>
      </c>
      <c r="B1512" s="5" t="s">
        <v>141</v>
      </c>
      <c r="C1512" s="5">
        <v>5</v>
      </c>
      <c r="D1512" s="5" t="s">
        <v>1819</v>
      </c>
      <c r="E1512" s="5" t="s">
        <v>425</v>
      </c>
      <c r="F1512" s="5">
        <v>66</v>
      </c>
      <c r="G1512" s="5" t="s">
        <v>1356</v>
      </c>
      <c r="H1512" s="5" t="s">
        <v>149</v>
      </c>
      <c r="I1512" s="5" t="s">
        <v>32</v>
      </c>
      <c r="J1512" s="5" t="s">
        <v>33</v>
      </c>
      <c r="K1512" s="5" t="s">
        <v>21</v>
      </c>
      <c r="L1512" s="5" t="s">
        <v>22</v>
      </c>
      <c r="M1512" s="5" t="s">
        <v>1839</v>
      </c>
      <c r="N1512" s="6">
        <v>60000</v>
      </c>
      <c r="O1512" s="6">
        <v>675634.72</v>
      </c>
    </row>
    <row r="1513" spans="1:15" x14ac:dyDescent="0.3">
      <c r="A1513" s="3" t="str">
        <f>List!$I$6</f>
        <v>2018-19</v>
      </c>
      <c r="B1513" s="3" t="s">
        <v>60</v>
      </c>
      <c r="C1513" s="3">
        <v>6</v>
      </c>
      <c r="D1513" s="3" t="s">
        <v>1819</v>
      </c>
      <c r="E1513" s="3" t="s">
        <v>112</v>
      </c>
      <c r="F1513" s="3">
        <v>23</v>
      </c>
      <c r="G1513" s="3" t="s">
        <v>1579</v>
      </c>
      <c r="H1513" s="3" t="s">
        <v>1409</v>
      </c>
      <c r="I1513" s="3" t="s">
        <v>80</v>
      </c>
      <c r="J1513" s="3" t="s">
        <v>86</v>
      </c>
      <c r="K1513" s="3" t="s">
        <v>48</v>
      </c>
      <c r="L1513" s="3" t="s">
        <v>49</v>
      </c>
      <c r="M1513" s="3" t="s">
        <v>1839</v>
      </c>
      <c r="N1513" s="4">
        <v>69000</v>
      </c>
      <c r="O1513" s="4">
        <v>456026.63039999997</v>
      </c>
    </row>
    <row r="1514" spans="1:15" x14ac:dyDescent="0.3">
      <c r="A1514" s="5" t="str">
        <f>List!$I$6</f>
        <v>2018-19</v>
      </c>
      <c r="B1514" s="5" t="s">
        <v>60</v>
      </c>
      <c r="C1514" s="5">
        <v>6</v>
      </c>
      <c r="D1514" s="5" t="s">
        <v>1819</v>
      </c>
      <c r="E1514" s="5" t="s">
        <v>332</v>
      </c>
      <c r="F1514" s="5">
        <v>79</v>
      </c>
      <c r="G1514" s="5" t="s">
        <v>1161</v>
      </c>
      <c r="H1514" s="5" t="s">
        <v>590</v>
      </c>
      <c r="I1514" s="5" t="s">
        <v>20</v>
      </c>
      <c r="J1514" s="5" t="s">
        <v>1805</v>
      </c>
      <c r="K1514" s="5" t="s">
        <v>27</v>
      </c>
      <c r="L1514" s="5" t="s">
        <v>28</v>
      </c>
      <c r="M1514" s="5" t="s">
        <v>1841</v>
      </c>
      <c r="N1514" s="6">
        <v>37500</v>
      </c>
      <c r="O1514" s="6">
        <v>204504.69600000005</v>
      </c>
    </row>
    <row r="1515" spans="1:15" x14ac:dyDescent="0.3">
      <c r="A1515" s="3" t="str">
        <f>List!$I$6</f>
        <v>2018-19</v>
      </c>
      <c r="B1515" s="3" t="s">
        <v>50</v>
      </c>
      <c r="C1515" s="3">
        <v>11</v>
      </c>
      <c r="D1515" s="3" t="s">
        <v>1817</v>
      </c>
      <c r="E1515" s="3" t="s">
        <v>597</v>
      </c>
      <c r="F1515" s="3">
        <v>54</v>
      </c>
      <c r="G1515" s="3" t="s">
        <v>355</v>
      </c>
      <c r="H1515" s="3" t="s">
        <v>468</v>
      </c>
      <c r="I1515" s="3" t="s">
        <v>80</v>
      </c>
      <c r="J1515" s="3" t="s">
        <v>33</v>
      </c>
      <c r="K1515" s="3" t="s">
        <v>27</v>
      </c>
      <c r="L1515" s="3" t="s">
        <v>35</v>
      </c>
      <c r="M1515" s="3" t="s">
        <v>1839</v>
      </c>
      <c r="N1515" s="4">
        <v>3000</v>
      </c>
      <c r="O1515" s="4">
        <v>412632.06731999997</v>
      </c>
    </row>
    <row r="1516" spans="1:15" x14ac:dyDescent="0.3">
      <c r="A1516" s="5" t="str">
        <f>List!$I$6</f>
        <v>2018-19</v>
      </c>
      <c r="B1516" s="5" t="s">
        <v>141</v>
      </c>
      <c r="C1516" s="5">
        <v>5</v>
      </c>
      <c r="D1516" s="5" t="s">
        <v>1819</v>
      </c>
      <c r="E1516" s="5" t="s">
        <v>119</v>
      </c>
      <c r="F1516" s="5">
        <v>74</v>
      </c>
      <c r="G1516" s="5" t="s">
        <v>606</v>
      </c>
      <c r="H1516" s="5" t="s">
        <v>1301</v>
      </c>
      <c r="I1516" s="5" t="s">
        <v>54</v>
      </c>
      <c r="J1516" s="5" t="s">
        <v>33</v>
      </c>
      <c r="K1516" s="5" t="s">
        <v>27</v>
      </c>
      <c r="L1516" s="5" t="s">
        <v>28</v>
      </c>
      <c r="M1516" s="5" t="s">
        <v>1841</v>
      </c>
      <c r="N1516" s="6">
        <v>34500</v>
      </c>
      <c r="O1516" s="6">
        <v>217444.79679999998</v>
      </c>
    </row>
    <row r="1517" spans="1:15" x14ac:dyDescent="0.3">
      <c r="A1517" s="3" t="str">
        <f>List!$I$6</f>
        <v>2018-19</v>
      </c>
      <c r="B1517" s="3" t="s">
        <v>83</v>
      </c>
      <c r="C1517" s="3">
        <v>3</v>
      </c>
      <c r="D1517" s="3" t="s">
        <v>1818</v>
      </c>
      <c r="E1517" s="3" t="s">
        <v>295</v>
      </c>
      <c r="F1517" s="3">
        <v>65</v>
      </c>
      <c r="G1517" s="3" t="s">
        <v>1606</v>
      </c>
      <c r="H1517" s="3" t="s">
        <v>1229</v>
      </c>
      <c r="I1517" s="3" t="s">
        <v>59</v>
      </c>
      <c r="J1517" s="3" t="s">
        <v>1805</v>
      </c>
      <c r="K1517" s="3" t="s">
        <v>21</v>
      </c>
      <c r="L1517" s="3" t="s">
        <v>22</v>
      </c>
      <c r="M1517" s="3" t="s">
        <v>1841</v>
      </c>
      <c r="N1517" s="4">
        <v>9000</v>
      </c>
      <c r="O1517" s="4">
        <v>853718.69475000002</v>
      </c>
    </row>
    <row r="1518" spans="1:15" x14ac:dyDescent="0.3">
      <c r="A1518" s="5" t="str">
        <f>List!$I$6</f>
        <v>2018-19</v>
      </c>
      <c r="B1518" s="5" t="s">
        <v>83</v>
      </c>
      <c r="C1518" s="5">
        <v>3</v>
      </c>
      <c r="D1518" s="5" t="s">
        <v>1818</v>
      </c>
      <c r="E1518" s="5" t="s">
        <v>569</v>
      </c>
      <c r="F1518" s="5">
        <v>58</v>
      </c>
      <c r="G1518" s="5" t="s">
        <v>1077</v>
      </c>
      <c r="H1518" s="5" t="s">
        <v>462</v>
      </c>
      <c r="I1518" s="5" t="s">
        <v>63</v>
      </c>
      <c r="J1518" s="5" t="s">
        <v>1805</v>
      </c>
      <c r="K1518" s="5" t="s">
        <v>27</v>
      </c>
      <c r="L1518" s="5" t="s">
        <v>28</v>
      </c>
      <c r="M1518" s="5" t="s">
        <v>1840</v>
      </c>
      <c r="N1518" s="6">
        <v>21000</v>
      </c>
      <c r="O1518" s="6">
        <v>11500454.195999999</v>
      </c>
    </row>
    <row r="1519" spans="1:15" x14ac:dyDescent="0.3">
      <c r="A1519" s="3" t="str">
        <f>List!$I$6</f>
        <v>2018-19</v>
      </c>
      <c r="B1519" s="3" t="s">
        <v>60</v>
      </c>
      <c r="C1519" s="3">
        <v>6</v>
      </c>
      <c r="D1519" s="3" t="s">
        <v>1819</v>
      </c>
      <c r="E1519" s="3" t="s">
        <v>226</v>
      </c>
      <c r="F1519" s="3">
        <v>53</v>
      </c>
      <c r="G1519" s="3" t="s">
        <v>1290</v>
      </c>
      <c r="H1519" s="3" t="s">
        <v>373</v>
      </c>
      <c r="I1519" s="3" t="s">
        <v>40</v>
      </c>
      <c r="J1519" s="3" t="s">
        <v>86</v>
      </c>
      <c r="K1519" s="3" t="s">
        <v>21</v>
      </c>
      <c r="L1519" s="3" t="s">
        <v>22</v>
      </c>
      <c r="M1519" s="3" t="s">
        <v>1840</v>
      </c>
      <c r="N1519" s="4">
        <v>31500</v>
      </c>
      <c r="O1519" s="4">
        <v>139308.13511999999</v>
      </c>
    </row>
    <row r="1520" spans="1:15" x14ac:dyDescent="0.3">
      <c r="A1520" s="5" t="str">
        <f>List!$I$6</f>
        <v>2018-19</v>
      </c>
      <c r="B1520" s="5" t="s">
        <v>60</v>
      </c>
      <c r="C1520" s="5">
        <v>6</v>
      </c>
      <c r="D1520" s="5" t="s">
        <v>1819</v>
      </c>
      <c r="E1520" s="5" t="s">
        <v>46</v>
      </c>
      <c r="F1520" s="5">
        <v>50</v>
      </c>
      <c r="G1520" s="5" t="s">
        <v>1569</v>
      </c>
      <c r="H1520" s="5" t="s">
        <v>416</v>
      </c>
      <c r="I1520" s="5" t="s">
        <v>20</v>
      </c>
      <c r="J1520" s="5" t="s">
        <v>1805</v>
      </c>
      <c r="K1520" s="5" t="s">
        <v>21</v>
      </c>
      <c r="L1520" s="5" t="s">
        <v>22</v>
      </c>
      <c r="M1520" s="5" t="s">
        <v>1840</v>
      </c>
      <c r="N1520" s="6">
        <v>45000</v>
      </c>
      <c r="O1520" s="6">
        <v>357412.17600000004</v>
      </c>
    </row>
    <row r="1521" spans="1:15" x14ac:dyDescent="0.3">
      <c r="A1521" s="3" t="str">
        <f>List!$I$6</f>
        <v>2018-19</v>
      </c>
      <c r="B1521" s="3" t="s">
        <v>16</v>
      </c>
      <c r="C1521" s="3">
        <v>10</v>
      </c>
      <c r="D1521" s="3" t="s">
        <v>1817</v>
      </c>
      <c r="E1521" s="3" t="s">
        <v>163</v>
      </c>
      <c r="F1521" s="3">
        <v>16</v>
      </c>
      <c r="G1521" s="3" t="s">
        <v>497</v>
      </c>
      <c r="H1521" s="3" t="s">
        <v>745</v>
      </c>
      <c r="I1521" s="3" t="s">
        <v>40</v>
      </c>
      <c r="J1521" s="3" t="s">
        <v>1806</v>
      </c>
      <c r="K1521" s="3" t="s">
        <v>21</v>
      </c>
      <c r="L1521" s="3" t="s">
        <v>22</v>
      </c>
      <c r="M1521" s="3" t="s">
        <v>1839</v>
      </c>
      <c r="N1521" s="4">
        <v>52500</v>
      </c>
      <c r="O1521" s="4">
        <v>10229981.453999998</v>
      </c>
    </row>
    <row r="1522" spans="1:15" x14ac:dyDescent="0.3">
      <c r="A1522" s="5" t="str">
        <f>List!$I$6</f>
        <v>2018-19</v>
      </c>
      <c r="B1522" s="5" t="s">
        <v>60</v>
      </c>
      <c r="C1522" s="5">
        <v>6</v>
      </c>
      <c r="D1522" s="5" t="s">
        <v>1819</v>
      </c>
      <c r="E1522" s="5" t="s">
        <v>96</v>
      </c>
      <c r="F1522" s="5">
        <v>64</v>
      </c>
      <c r="G1522" s="5" t="s">
        <v>1607</v>
      </c>
      <c r="H1522" s="5" t="s">
        <v>1073</v>
      </c>
      <c r="I1522" s="5" t="s">
        <v>63</v>
      </c>
      <c r="J1522" s="5" t="s">
        <v>86</v>
      </c>
      <c r="K1522" s="5" t="s">
        <v>48</v>
      </c>
      <c r="L1522" s="5" t="s">
        <v>49</v>
      </c>
      <c r="M1522" s="5" t="s">
        <v>1841</v>
      </c>
      <c r="N1522" s="6">
        <v>7500</v>
      </c>
      <c r="O1522" s="6">
        <v>4186830.6480000005</v>
      </c>
    </row>
    <row r="1523" spans="1:15" x14ac:dyDescent="0.3">
      <c r="A1523" s="3" t="str">
        <f>List!$I$6</f>
        <v>2018-19</v>
      </c>
      <c r="B1523" s="3" t="s">
        <v>45</v>
      </c>
      <c r="C1523" s="3">
        <v>2</v>
      </c>
      <c r="D1523" s="3" t="s">
        <v>1818</v>
      </c>
      <c r="E1523" s="3" t="s">
        <v>183</v>
      </c>
      <c r="F1523" s="3">
        <v>53</v>
      </c>
      <c r="G1523" s="3" t="s">
        <v>310</v>
      </c>
      <c r="H1523" s="3" t="s">
        <v>39</v>
      </c>
      <c r="I1523" s="3" t="s">
        <v>40</v>
      </c>
      <c r="J1523" s="3" t="s">
        <v>33</v>
      </c>
      <c r="K1523" s="3" t="s">
        <v>21</v>
      </c>
      <c r="L1523" s="3" t="s">
        <v>22</v>
      </c>
      <c r="M1523" s="3" t="s">
        <v>1840</v>
      </c>
      <c r="N1523" s="4">
        <v>15000</v>
      </c>
      <c r="O1523" s="4">
        <v>152926.80479999998</v>
      </c>
    </row>
    <row r="1524" spans="1:15" x14ac:dyDescent="0.3">
      <c r="A1524" s="5" t="str">
        <f>List!$I$6</f>
        <v>2018-19</v>
      </c>
      <c r="B1524" s="5" t="s">
        <v>45</v>
      </c>
      <c r="C1524" s="5">
        <v>2</v>
      </c>
      <c r="D1524" s="5" t="s">
        <v>1818</v>
      </c>
      <c r="E1524" s="5" t="s">
        <v>597</v>
      </c>
      <c r="F1524" s="5">
        <v>16</v>
      </c>
      <c r="G1524" s="5" t="s">
        <v>1419</v>
      </c>
      <c r="H1524" s="5" t="s">
        <v>407</v>
      </c>
      <c r="I1524" s="5" t="s">
        <v>80</v>
      </c>
      <c r="J1524" s="5" t="s">
        <v>44</v>
      </c>
      <c r="K1524" s="5" t="s">
        <v>21</v>
      </c>
      <c r="L1524" s="5" t="s">
        <v>22</v>
      </c>
      <c r="M1524" s="5" t="s">
        <v>1840</v>
      </c>
      <c r="N1524" s="6">
        <v>70500</v>
      </c>
      <c r="O1524" s="6">
        <v>297675.05040000001</v>
      </c>
    </row>
    <row r="1525" spans="1:15" x14ac:dyDescent="0.3">
      <c r="A1525" s="3" t="str">
        <f>List!$I$6</f>
        <v>2018-19</v>
      </c>
      <c r="B1525" s="3" t="s">
        <v>45</v>
      </c>
      <c r="C1525" s="3">
        <v>2</v>
      </c>
      <c r="D1525" s="3" t="s">
        <v>1818</v>
      </c>
      <c r="E1525" s="3" t="s">
        <v>29</v>
      </c>
      <c r="F1525" s="3">
        <v>42</v>
      </c>
      <c r="G1525" s="3" t="s">
        <v>321</v>
      </c>
      <c r="H1525" s="3" t="s">
        <v>43</v>
      </c>
      <c r="I1525" s="3" t="s">
        <v>26</v>
      </c>
      <c r="J1525" s="3" t="s">
        <v>44</v>
      </c>
      <c r="K1525" s="3" t="s">
        <v>21</v>
      </c>
      <c r="L1525" s="3" t="s">
        <v>22</v>
      </c>
      <c r="M1525" s="3" t="s">
        <v>1839</v>
      </c>
      <c r="N1525" s="4">
        <v>54000</v>
      </c>
      <c r="O1525" s="4">
        <v>836527.11119999993</v>
      </c>
    </row>
    <row r="1526" spans="1:15" x14ac:dyDescent="0.3">
      <c r="A1526" s="5" t="str">
        <f>List!$I$6</f>
        <v>2018-19</v>
      </c>
      <c r="B1526" s="5" t="s">
        <v>45</v>
      </c>
      <c r="C1526" s="5">
        <v>2</v>
      </c>
      <c r="D1526" s="5" t="s">
        <v>1818</v>
      </c>
      <c r="E1526" s="7" t="s">
        <v>250</v>
      </c>
      <c r="F1526" s="7">
        <v>83</v>
      </c>
      <c r="G1526" s="5" t="s">
        <v>1387</v>
      </c>
      <c r="H1526" s="5" t="s">
        <v>532</v>
      </c>
      <c r="I1526" s="5" t="s">
        <v>32</v>
      </c>
      <c r="J1526" s="5" t="s">
        <v>72</v>
      </c>
      <c r="K1526" s="5" t="s">
        <v>27</v>
      </c>
      <c r="L1526" s="5" t="s">
        <v>28</v>
      </c>
      <c r="M1526" s="5" t="s">
        <v>1840</v>
      </c>
      <c r="N1526" s="6">
        <v>0</v>
      </c>
      <c r="O1526" s="6">
        <v>0</v>
      </c>
    </row>
    <row r="1527" spans="1:15" x14ac:dyDescent="0.3">
      <c r="A1527" s="3" t="str">
        <f>List!$I$6</f>
        <v>2018-19</v>
      </c>
      <c r="B1527" s="3" t="s">
        <v>45</v>
      </c>
      <c r="C1527" s="3">
        <v>2</v>
      </c>
      <c r="D1527" s="3" t="s">
        <v>1818</v>
      </c>
      <c r="E1527" s="8" t="s">
        <v>359</v>
      </c>
      <c r="F1527" s="8">
        <v>42</v>
      </c>
      <c r="G1527" s="3" t="s">
        <v>760</v>
      </c>
      <c r="H1527" s="3" t="s">
        <v>1352</v>
      </c>
      <c r="I1527" s="3" t="s">
        <v>40</v>
      </c>
      <c r="J1527" s="3" t="s">
        <v>1806</v>
      </c>
      <c r="K1527" s="3" t="s">
        <v>21</v>
      </c>
      <c r="L1527" s="3" t="s">
        <v>22</v>
      </c>
      <c r="M1527" s="3" t="s">
        <v>1839</v>
      </c>
      <c r="N1527" s="4">
        <v>69000</v>
      </c>
      <c r="O1527" s="4">
        <v>743006.35199999996</v>
      </c>
    </row>
    <row r="1528" spans="1:15" x14ac:dyDescent="0.3">
      <c r="A1528" s="5" t="str">
        <f>List!$I$6</f>
        <v>2018-19</v>
      </c>
      <c r="B1528" s="5" t="s">
        <v>125</v>
      </c>
      <c r="C1528" s="5">
        <v>7</v>
      </c>
      <c r="D1528" s="5" t="s">
        <v>1816</v>
      </c>
      <c r="E1528" s="7" t="s">
        <v>421</v>
      </c>
      <c r="F1528" s="7">
        <v>24</v>
      </c>
      <c r="G1528" s="5" t="s">
        <v>1608</v>
      </c>
      <c r="H1528" s="5" t="s">
        <v>245</v>
      </c>
      <c r="I1528" s="5" t="s">
        <v>54</v>
      </c>
      <c r="J1528" s="5" t="s">
        <v>33</v>
      </c>
      <c r="K1528" s="5" t="s">
        <v>48</v>
      </c>
      <c r="L1528" s="5" t="s">
        <v>49</v>
      </c>
      <c r="M1528" s="5" t="s">
        <v>1841</v>
      </c>
      <c r="N1528" s="6">
        <v>1500</v>
      </c>
      <c r="O1528" s="6">
        <v>47653.990560000006</v>
      </c>
    </row>
    <row r="1529" spans="1:15" x14ac:dyDescent="0.3">
      <c r="A1529" s="3" t="str">
        <f>List!$I$6</f>
        <v>2018-19</v>
      </c>
      <c r="B1529" s="3" t="s">
        <v>116</v>
      </c>
      <c r="C1529" s="3">
        <v>1</v>
      </c>
      <c r="D1529" s="3" t="s">
        <v>1818</v>
      </c>
      <c r="E1529" s="8" t="s">
        <v>335</v>
      </c>
      <c r="F1529" s="8">
        <v>34</v>
      </c>
      <c r="G1529" s="3" t="s">
        <v>1338</v>
      </c>
      <c r="H1529" s="3" t="s">
        <v>791</v>
      </c>
      <c r="I1529" s="3" t="s">
        <v>80</v>
      </c>
      <c r="J1529" s="3" t="s">
        <v>44</v>
      </c>
      <c r="K1529" s="3" t="s">
        <v>27</v>
      </c>
      <c r="L1529" s="3" t="s">
        <v>35</v>
      </c>
      <c r="M1529" s="3" t="s">
        <v>1841</v>
      </c>
      <c r="N1529" s="4">
        <v>45000</v>
      </c>
      <c r="O1529" s="4">
        <v>3109940.0640000002</v>
      </c>
    </row>
    <row r="1530" spans="1:15" x14ac:dyDescent="0.3">
      <c r="A1530" s="5" t="str">
        <f>List!$I$6</f>
        <v>2018-19</v>
      </c>
      <c r="B1530" s="5" t="s">
        <v>76</v>
      </c>
      <c r="C1530" s="5">
        <v>4</v>
      </c>
      <c r="D1530" s="5" t="s">
        <v>1819</v>
      </c>
      <c r="E1530" s="5" t="s">
        <v>335</v>
      </c>
      <c r="F1530" s="5">
        <v>12</v>
      </c>
      <c r="G1530" s="5" t="s">
        <v>912</v>
      </c>
      <c r="H1530" s="5" t="s">
        <v>869</v>
      </c>
      <c r="I1530" s="5" t="s">
        <v>63</v>
      </c>
      <c r="J1530" s="5" t="s">
        <v>1806</v>
      </c>
      <c r="K1530" s="5" t="s">
        <v>48</v>
      </c>
      <c r="L1530" s="5" t="s">
        <v>55</v>
      </c>
      <c r="M1530" s="5" t="s">
        <v>1839</v>
      </c>
      <c r="N1530" s="6">
        <v>13500</v>
      </c>
      <c r="O1530" s="6">
        <v>738804.01319999993</v>
      </c>
    </row>
    <row r="1531" spans="1:15" x14ac:dyDescent="0.3">
      <c r="A1531" s="3" t="str">
        <f>List!$I$6</f>
        <v>2018-19</v>
      </c>
      <c r="B1531" s="3" t="s">
        <v>76</v>
      </c>
      <c r="C1531" s="3">
        <v>4</v>
      </c>
      <c r="D1531" s="3" t="s">
        <v>1819</v>
      </c>
      <c r="E1531" s="3" t="s">
        <v>264</v>
      </c>
      <c r="F1531" s="3">
        <v>66</v>
      </c>
      <c r="G1531" s="3" t="s">
        <v>1275</v>
      </c>
      <c r="H1531" s="3" t="s">
        <v>1102</v>
      </c>
      <c r="I1531" s="3" t="s">
        <v>40</v>
      </c>
      <c r="J1531" s="3" t="s">
        <v>86</v>
      </c>
      <c r="K1531" s="3" t="s">
        <v>21</v>
      </c>
      <c r="L1531" s="3" t="s">
        <v>22</v>
      </c>
      <c r="M1531" s="3" t="s">
        <v>1840</v>
      </c>
      <c r="N1531" s="4">
        <v>15000</v>
      </c>
      <c r="O1531" s="4">
        <v>872083.53540000005</v>
      </c>
    </row>
    <row r="1532" spans="1:15" x14ac:dyDescent="0.3">
      <c r="A1532" s="5" t="str">
        <f>List!$I$6</f>
        <v>2018-19</v>
      </c>
      <c r="B1532" s="5" t="s">
        <v>50</v>
      </c>
      <c r="C1532" s="5">
        <v>11</v>
      </c>
      <c r="D1532" s="5" t="s">
        <v>1817</v>
      </c>
      <c r="E1532" s="5" t="s">
        <v>614</v>
      </c>
      <c r="F1532" s="5">
        <v>8</v>
      </c>
      <c r="G1532" s="5" t="s">
        <v>294</v>
      </c>
      <c r="H1532" s="5" t="s">
        <v>1375</v>
      </c>
      <c r="I1532" s="5" t="s">
        <v>26</v>
      </c>
      <c r="J1532" s="5" t="s">
        <v>1806</v>
      </c>
      <c r="K1532" s="5" t="s">
        <v>34</v>
      </c>
      <c r="L1532" s="5" t="s">
        <v>35</v>
      </c>
      <c r="M1532" s="5" t="s">
        <v>1840</v>
      </c>
      <c r="N1532" s="6">
        <v>30000</v>
      </c>
      <c r="O1532" s="6">
        <v>5933564.4280000003</v>
      </c>
    </row>
    <row r="1533" spans="1:15" x14ac:dyDescent="0.3">
      <c r="A1533" s="3" t="str">
        <f>List!$I$6</f>
        <v>2018-19</v>
      </c>
      <c r="B1533" s="3" t="s">
        <v>50</v>
      </c>
      <c r="C1533" s="3">
        <v>11</v>
      </c>
      <c r="D1533" s="3" t="s">
        <v>1817</v>
      </c>
      <c r="E1533" s="3" t="s">
        <v>112</v>
      </c>
      <c r="F1533" s="3">
        <v>73</v>
      </c>
      <c r="G1533" s="3" t="s">
        <v>606</v>
      </c>
      <c r="H1533" s="3" t="s">
        <v>307</v>
      </c>
      <c r="I1533" s="3" t="s">
        <v>20</v>
      </c>
      <c r="J1533" s="3" t="s">
        <v>33</v>
      </c>
      <c r="K1533" s="3" t="s">
        <v>48</v>
      </c>
      <c r="L1533" s="3" t="s">
        <v>49</v>
      </c>
      <c r="M1533" s="3" t="s">
        <v>1841</v>
      </c>
      <c r="N1533" s="4">
        <v>3000</v>
      </c>
      <c r="O1533" s="4">
        <v>18908.243199999997</v>
      </c>
    </row>
    <row r="1534" spans="1:15" x14ac:dyDescent="0.3">
      <c r="A1534" s="5" t="str">
        <f>List!$I$6</f>
        <v>2018-19</v>
      </c>
      <c r="B1534" s="5" t="s">
        <v>50</v>
      </c>
      <c r="C1534" s="5">
        <v>11</v>
      </c>
      <c r="D1534" s="5" t="s">
        <v>1817</v>
      </c>
      <c r="E1534" s="5" t="s">
        <v>214</v>
      </c>
      <c r="F1534" s="5">
        <v>81</v>
      </c>
      <c r="G1534" s="5" t="s">
        <v>871</v>
      </c>
      <c r="H1534" s="5" t="s">
        <v>1463</v>
      </c>
      <c r="I1534" s="5" t="s">
        <v>32</v>
      </c>
      <c r="J1534" s="5" t="s">
        <v>86</v>
      </c>
      <c r="K1534" s="5" t="s">
        <v>48</v>
      </c>
      <c r="L1534" s="5" t="s">
        <v>49</v>
      </c>
      <c r="M1534" s="5" t="s">
        <v>1840</v>
      </c>
      <c r="N1534" s="6">
        <v>6000</v>
      </c>
      <c r="O1534" s="6">
        <v>50051.231999999996</v>
      </c>
    </row>
    <row r="1535" spans="1:15" x14ac:dyDescent="0.3">
      <c r="A1535" s="3" t="str">
        <f>List!$I$6</f>
        <v>2018-19</v>
      </c>
      <c r="B1535" s="3" t="s">
        <v>16</v>
      </c>
      <c r="C1535" s="3">
        <v>10</v>
      </c>
      <c r="D1535" s="3" t="s">
        <v>1817</v>
      </c>
      <c r="E1535" s="3" t="s">
        <v>540</v>
      </c>
      <c r="F1535" s="3">
        <v>83</v>
      </c>
      <c r="G1535" s="3" t="s">
        <v>551</v>
      </c>
      <c r="H1535" s="3" t="s">
        <v>132</v>
      </c>
      <c r="I1535" s="3" t="s">
        <v>63</v>
      </c>
      <c r="J1535" s="3" t="s">
        <v>72</v>
      </c>
      <c r="K1535" s="3" t="s">
        <v>27</v>
      </c>
      <c r="L1535" s="3" t="s">
        <v>28</v>
      </c>
      <c r="M1535" s="3" t="s">
        <v>1840</v>
      </c>
      <c r="N1535" s="4">
        <v>37500</v>
      </c>
      <c r="O1535" s="4">
        <v>224006.64</v>
      </c>
    </row>
    <row r="1536" spans="1:15" x14ac:dyDescent="0.3">
      <c r="A1536" s="5" t="str">
        <f>List!$I$6</f>
        <v>2018-19</v>
      </c>
      <c r="B1536" s="5" t="s">
        <v>16</v>
      </c>
      <c r="C1536" s="5">
        <v>10</v>
      </c>
      <c r="D1536" s="5" t="s">
        <v>1817</v>
      </c>
      <c r="E1536" s="5" t="s">
        <v>250</v>
      </c>
      <c r="F1536" s="5">
        <v>30</v>
      </c>
      <c r="G1536" s="5" t="s">
        <v>1440</v>
      </c>
      <c r="H1536" s="5" t="s">
        <v>182</v>
      </c>
      <c r="I1536" s="5" t="s">
        <v>20</v>
      </c>
      <c r="J1536" s="5" t="s">
        <v>44</v>
      </c>
      <c r="K1536" s="5" t="s">
        <v>27</v>
      </c>
      <c r="L1536" s="5" t="s">
        <v>28</v>
      </c>
      <c r="M1536" s="5" t="s">
        <v>1840</v>
      </c>
      <c r="N1536" s="6">
        <v>49500</v>
      </c>
      <c r="O1536" s="6">
        <v>682996.40639999986</v>
      </c>
    </row>
    <row r="1537" spans="1:15" x14ac:dyDescent="0.3">
      <c r="A1537" s="3" t="str">
        <f>List!$I$6</f>
        <v>2018-19</v>
      </c>
      <c r="B1537" s="3" t="s">
        <v>16</v>
      </c>
      <c r="C1537" s="3">
        <v>10</v>
      </c>
      <c r="D1537" s="3" t="s">
        <v>1817</v>
      </c>
      <c r="E1537" s="3" t="s">
        <v>188</v>
      </c>
      <c r="F1537" s="3">
        <v>37</v>
      </c>
      <c r="G1537" s="3" t="s">
        <v>989</v>
      </c>
      <c r="H1537" s="3" t="s">
        <v>187</v>
      </c>
      <c r="I1537" s="3" t="s">
        <v>59</v>
      </c>
      <c r="J1537" s="3" t="s">
        <v>1805</v>
      </c>
      <c r="K1537" s="3" t="s">
        <v>21</v>
      </c>
      <c r="L1537" s="3" t="s">
        <v>22</v>
      </c>
      <c r="M1537" s="3" t="s">
        <v>1841</v>
      </c>
      <c r="N1537" s="4">
        <v>33000</v>
      </c>
      <c r="O1537" s="4">
        <v>183881.3768</v>
      </c>
    </row>
    <row r="1538" spans="1:15" x14ac:dyDescent="0.3">
      <c r="A1538" s="5" t="str">
        <f>List!$I$6</f>
        <v>2018-19</v>
      </c>
      <c r="B1538" s="5" t="s">
        <v>36</v>
      </c>
      <c r="C1538" s="5">
        <v>8</v>
      </c>
      <c r="D1538" s="5" t="s">
        <v>1816</v>
      </c>
      <c r="E1538" s="5" t="s">
        <v>128</v>
      </c>
      <c r="F1538" s="5">
        <v>19</v>
      </c>
      <c r="G1538" s="5" t="s">
        <v>727</v>
      </c>
      <c r="H1538" s="5" t="s">
        <v>1543</v>
      </c>
      <c r="I1538" s="5" t="s">
        <v>80</v>
      </c>
      <c r="J1538" s="5" t="s">
        <v>72</v>
      </c>
      <c r="K1538" s="5" t="s">
        <v>48</v>
      </c>
      <c r="L1538" s="5" t="s">
        <v>49</v>
      </c>
      <c r="M1538" s="5" t="s">
        <v>1841</v>
      </c>
      <c r="N1538" s="6">
        <v>10500</v>
      </c>
      <c r="O1538" s="6">
        <v>2449838.7143999999</v>
      </c>
    </row>
    <row r="1539" spans="1:15" x14ac:dyDescent="0.3">
      <c r="A1539" s="3" t="str">
        <f>List!$I$6</f>
        <v>2018-19</v>
      </c>
      <c r="B1539" s="3" t="s">
        <v>36</v>
      </c>
      <c r="C1539" s="3">
        <v>8</v>
      </c>
      <c r="D1539" s="3" t="s">
        <v>1816</v>
      </c>
      <c r="E1539" s="3" t="s">
        <v>188</v>
      </c>
      <c r="F1539" s="3">
        <v>19</v>
      </c>
      <c r="G1539" s="3" t="s">
        <v>239</v>
      </c>
      <c r="H1539" s="3" t="s">
        <v>153</v>
      </c>
      <c r="I1539" s="3" t="s">
        <v>20</v>
      </c>
      <c r="J1539" s="3" t="s">
        <v>33</v>
      </c>
      <c r="K1539" s="3" t="s">
        <v>48</v>
      </c>
      <c r="L1539" s="3" t="s">
        <v>49</v>
      </c>
      <c r="M1539" s="3" t="s">
        <v>1840</v>
      </c>
      <c r="N1539" s="4">
        <v>21000</v>
      </c>
      <c r="O1539" s="4">
        <v>701292.16080000007</v>
      </c>
    </row>
    <row r="1540" spans="1:15" x14ac:dyDescent="0.3">
      <c r="A1540" s="5" t="str">
        <f>List!$I$6</f>
        <v>2018-19</v>
      </c>
      <c r="B1540" s="5" t="s">
        <v>141</v>
      </c>
      <c r="C1540" s="5">
        <v>5</v>
      </c>
      <c r="D1540" s="5" t="s">
        <v>1819</v>
      </c>
      <c r="E1540" s="5" t="s">
        <v>260</v>
      </c>
      <c r="F1540" s="5">
        <v>42</v>
      </c>
      <c r="G1540" s="5" t="s">
        <v>1609</v>
      </c>
      <c r="H1540" s="5" t="s">
        <v>1209</v>
      </c>
      <c r="I1540" s="5" t="s">
        <v>63</v>
      </c>
      <c r="J1540" s="5" t="s">
        <v>86</v>
      </c>
      <c r="K1540" s="5" t="s">
        <v>21</v>
      </c>
      <c r="L1540" s="5" t="s">
        <v>22</v>
      </c>
      <c r="M1540" s="5" t="s">
        <v>1841</v>
      </c>
      <c r="N1540" s="6">
        <v>27000</v>
      </c>
      <c r="O1540" s="6">
        <v>2895106.2624000004</v>
      </c>
    </row>
    <row r="1541" spans="1:15" x14ac:dyDescent="0.3">
      <c r="A1541" s="3" t="str">
        <f>List!$I$6</f>
        <v>2018-19</v>
      </c>
      <c r="B1541" s="3" t="s">
        <v>36</v>
      </c>
      <c r="C1541" s="3">
        <v>8</v>
      </c>
      <c r="D1541" s="3" t="s">
        <v>1816</v>
      </c>
      <c r="E1541" s="3" t="s">
        <v>305</v>
      </c>
      <c r="F1541" s="3">
        <v>73</v>
      </c>
      <c r="G1541" s="3" t="s">
        <v>328</v>
      </c>
      <c r="H1541" s="3" t="s">
        <v>1112</v>
      </c>
      <c r="I1541" s="3" t="s">
        <v>26</v>
      </c>
      <c r="J1541" s="3" t="s">
        <v>1806</v>
      </c>
      <c r="K1541" s="3" t="s">
        <v>48</v>
      </c>
      <c r="L1541" s="3" t="s">
        <v>49</v>
      </c>
      <c r="M1541" s="3" t="s">
        <v>1840</v>
      </c>
      <c r="N1541" s="4">
        <v>34500</v>
      </c>
      <c r="O1541" s="4">
        <v>464712.32279999997</v>
      </c>
    </row>
    <row r="1542" spans="1:15" x14ac:dyDescent="0.3">
      <c r="A1542" s="5" t="str">
        <f>List!$I$6</f>
        <v>2018-19</v>
      </c>
      <c r="B1542" s="5" t="s">
        <v>16</v>
      </c>
      <c r="C1542" s="5">
        <v>10</v>
      </c>
      <c r="D1542" s="5" t="s">
        <v>1817</v>
      </c>
      <c r="E1542" s="7" t="s">
        <v>133</v>
      </c>
      <c r="F1542" s="7">
        <v>75</v>
      </c>
      <c r="G1542" s="5" t="s">
        <v>1129</v>
      </c>
      <c r="H1542" s="5" t="s">
        <v>1201</v>
      </c>
      <c r="I1542" s="5" t="s">
        <v>63</v>
      </c>
      <c r="J1542" s="5" t="s">
        <v>72</v>
      </c>
      <c r="K1542" s="5" t="s">
        <v>21</v>
      </c>
      <c r="L1542" s="5" t="s">
        <v>22</v>
      </c>
      <c r="M1542" s="5" t="s">
        <v>1840</v>
      </c>
      <c r="N1542" s="6">
        <v>15000</v>
      </c>
      <c r="O1542" s="6">
        <v>956915.77500000002</v>
      </c>
    </row>
    <row r="1543" spans="1:15" x14ac:dyDescent="0.3">
      <c r="A1543" s="3" t="str">
        <f>List!$I$6</f>
        <v>2018-19</v>
      </c>
      <c r="B1543" s="3" t="s">
        <v>16</v>
      </c>
      <c r="C1543" s="3">
        <v>10</v>
      </c>
      <c r="D1543" s="3" t="s">
        <v>1817</v>
      </c>
      <c r="E1543" s="8" t="s">
        <v>96</v>
      </c>
      <c r="F1543" s="8">
        <v>66</v>
      </c>
      <c r="G1543" s="3" t="s">
        <v>375</v>
      </c>
      <c r="H1543" s="3" t="s">
        <v>420</v>
      </c>
      <c r="I1543" s="3" t="s">
        <v>26</v>
      </c>
      <c r="J1543" s="3" t="s">
        <v>72</v>
      </c>
      <c r="K1543" s="3" t="s">
        <v>21</v>
      </c>
      <c r="L1543" s="3" t="s">
        <v>22</v>
      </c>
      <c r="M1543" s="3" t="s">
        <v>1840</v>
      </c>
      <c r="N1543" s="4">
        <v>10500</v>
      </c>
      <c r="O1543" s="4">
        <v>38590.552000000003</v>
      </c>
    </row>
    <row r="1544" spans="1:15" x14ac:dyDescent="0.3">
      <c r="A1544" s="5" t="str">
        <f>List!$I$6</f>
        <v>2018-19</v>
      </c>
      <c r="B1544" s="5" t="s">
        <v>45</v>
      </c>
      <c r="C1544" s="5">
        <v>2</v>
      </c>
      <c r="D1544" s="5" t="s">
        <v>1818</v>
      </c>
      <c r="E1544" s="7" t="s">
        <v>145</v>
      </c>
      <c r="F1544" s="7">
        <v>76</v>
      </c>
      <c r="G1544" s="5" t="s">
        <v>672</v>
      </c>
      <c r="H1544" s="5" t="s">
        <v>1425</v>
      </c>
      <c r="I1544" s="5" t="s">
        <v>26</v>
      </c>
      <c r="J1544" s="5" t="s">
        <v>1806</v>
      </c>
      <c r="K1544" s="5" t="s">
        <v>48</v>
      </c>
      <c r="L1544" s="5" t="s">
        <v>49</v>
      </c>
      <c r="M1544" s="5" t="s">
        <v>1841</v>
      </c>
      <c r="N1544" s="6">
        <v>4500</v>
      </c>
      <c r="O1544" s="6">
        <v>1890322.9487999999</v>
      </c>
    </row>
    <row r="1545" spans="1:15" x14ac:dyDescent="0.3">
      <c r="A1545" s="3" t="str">
        <f>List!$I$6</f>
        <v>2018-19</v>
      </c>
      <c r="B1545" s="3" t="s">
        <v>45</v>
      </c>
      <c r="C1545" s="3">
        <v>2</v>
      </c>
      <c r="D1545" s="3" t="s">
        <v>1818</v>
      </c>
      <c r="E1545" s="8" t="s">
        <v>17</v>
      </c>
      <c r="F1545" s="8">
        <v>71</v>
      </c>
      <c r="G1545" s="3" t="s">
        <v>1336</v>
      </c>
      <c r="H1545" s="3" t="s">
        <v>1559</v>
      </c>
      <c r="I1545" s="3" t="s">
        <v>20</v>
      </c>
      <c r="J1545" s="3" t="s">
        <v>44</v>
      </c>
      <c r="K1545" s="3" t="s">
        <v>34</v>
      </c>
      <c r="L1545" s="3" t="s">
        <v>35</v>
      </c>
      <c r="M1545" s="3" t="s">
        <v>1839</v>
      </c>
      <c r="N1545" s="4">
        <v>36000</v>
      </c>
      <c r="O1545" s="4">
        <v>1116989.544</v>
      </c>
    </row>
    <row r="1546" spans="1:15" x14ac:dyDescent="0.3">
      <c r="A1546" s="5" t="str">
        <f>List!$I$6</f>
        <v>2018-19</v>
      </c>
      <c r="B1546" s="5" t="s">
        <v>45</v>
      </c>
      <c r="C1546" s="5">
        <v>2</v>
      </c>
      <c r="D1546" s="5" t="s">
        <v>1818</v>
      </c>
      <c r="E1546" s="5" t="s">
        <v>70</v>
      </c>
      <c r="F1546" s="5">
        <v>43</v>
      </c>
      <c r="G1546" s="5" t="s">
        <v>630</v>
      </c>
      <c r="H1546" s="5" t="s">
        <v>401</v>
      </c>
      <c r="I1546" s="5" t="s">
        <v>63</v>
      </c>
      <c r="J1546" s="5" t="s">
        <v>72</v>
      </c>
      <c r="K1546" s="5" t="s">
        <v>34</v>
      </c>
      <c r="L1546" s="5" t="s">
        <v>35</v>
      </c>
      <c r="M1546" s="5" t="s">
        <v>1841</v>
      </c>
      <c r="N1546" s="6">
        <v>4500</v>
      </c>
      <c r="O1546" s="6">
        <v>29468.387520000004</v>
      </c>
    </row>
    <row r="1547" spans="1:15" x14ac:dyDescent="0.3">
      <c r="A1547" s="3" t="str">
        <f>List!$I$6</f>
        <v>2018-19</v>
      </c>
      <c r="B1547" s="3" t="s">
        <v>45</v>
      </c>
      <c r="C1547" s="3">
        <v>2</v>
      </c>
      <c r="D1547" s="3" t="s">
        <v>1818</v>
      </c>
      <c r="E1547" s="3" t="s">
        <v>112</v>
      </c>
      <c r="F1547" s="3">
        <v>19</v>
      </c>
      <c r="G1547" s="3" t="s">
        <v>894</v>
      </c>
      <c r="H1547" s="3" t="s">
        <v>369</v>
      </c>
      <c r="I1547" s="3" t="s">
        <v>80</v>
      </c>
      <c r="J1547" s="3" t="s">
        <v>1806</v>
      </c>
      <c r="K1547" s="3" t="s">
        <v>48</v>
      </c>
      <c r="L1547" s="3" t="s">
        <v>49</v>
      </c>
      <c r="M1547" s="3" t="s">
        <v>1840</v>
      </c>
      <c r="N1547" s="4">
        <v>45000</v>
      </c>
      <c r="O1547" s="4">
        <v>5736030.6168000009</v>
      </c>
    </row>
    <row r="1548" spans="1:15" x14ac:dyDescent="0.3">
      <c r="A1548" s="5" t="str">
        <f>List!$I$6</f>
        <v>2018-19</v>
      </c>
      <c r="B1548" s="5" t="s">
        <v>50</v>
      </c>
      <c r="C1548" s="5">
        <v>11</v>
      </c>
      <c r="D1548" s="5" t="s">
        <v>1817</v>
      </c>
      <c r="E1548" s="5" t="s">
        <v>188</v>
      </c>
      <c r="F1548" s="5">
        <v>23</v>
      </c>
      <c r="G1548" s="5" t="s">
        <v>1328</v>
      </c>
      <c r="H1548" s="5" t="s">
        <v>982</v>
      </c>
      <c r="I1548" s="5" t="s">
        <v>40</v>
      </c>
      <c r="J1548" s="5" t="s">
        <v>86</v>
      </c>
      <c r="K1548" s="5" t="s">
        <v>48</v>
      </c>
      <c r="L1548" s="5" t="s">
        <v>49</v>
      </c>
      <c r="M1548" s="5" t="s">
        <v>1840</v>
      </c>
      <c r="N1548" s="6">
        <v>7500</v>
      </c>
      <c r="O1548" s="6">
        <v>80080.763399999996</v>
      </c>
    </row>
    <row r="1549" spans="1:15" x14ac:dyDescent="0.3">
      <c r="A1549" s="3" t="str">
        <f>List!$I$6</f>
        <v>2018-19</v>
      </c>
      <c r="B1549" s="3" t="s">
        <v>141</v>
      </c>
      <c r="C1549" s="3">
        <v>5</v>
      </c>
      <c r="D1549" s="3" t="s">
        <v>1819</v>
      </c>
      <c r="E1549" s="3" t="s">
        <v>421</v>
      </c>
      <c r="F1549" s="3">
        <v>6</v>
      </c>
      <c r="G1549" s="3" t="s">
        <v>1435</v>
      </c>
      <c r="H1549" s="3" t="s">
        <v>818</v>
      </c>
      <c r="I1549" s="3" t="s">
        <v>40</v>
      </c>
      <c r="J1549" s="3" t="s">
        <v>86</v>
      </c>
      <c r="K1549" s="3" t="s">
        <v>27</v>
      </c>
      <c r="L1549" s="3" t="s">
        <v>35</v>
      </c>
      <c r="M1549" s="3" t="s">
        <v>1841</v>
      </c>
      <c r="N1549" s="4">
        <v>34500</v>
      </c>
      <c r="O1549" s="4">
        <v>141878.65559999997</v>
      </c>
    </row>
    <row r="1550" spans="1:15" x14ac:dyDescent="0.3">
      <c r="A1550" s="5" t="str">
        <f>List!$I$6</f>
        <v>2018-19</v>
      </c>
      <c r="B1550" s="5" t="s">
        <v>60</v>
      </c>
      <c r="C1550" s="5">
        <v>6</v>
      </c>
      <c r="D1550" s="5" t="s">
        <v>1819</v>
      </c>
      <c r="E1550" s="5" t="s">
        <v>93</v>
      </c>
      <c r="F1550" s="5">
        <v>81</v>
      </c>
      <c r="G1550" s="5" t="s">
        <v>966</v>
      </c>
      <c r="H1550" s="5" t="s">
        <v>1407</v>
      </c>
      <c r="I1550" s="5" t="s">
        <v>59</v>
      </c>
      <c r="J1550" s="5" t="s">
        <v>44</v>
      </c>
      <c r="K1550" s="5" t="s">
        <v>48</v>
      </c>
      <c r="L1550" s="5" t="s">
        <v>49</v>
      </c>
      <c r="M1550" s="5" t="s">
        <v>1840</v>
      </c>
      <c r="N1550" s="6">
        <v>34500</v>
      </c>
      <c r="O1550" s="6">
        <v>967473.16379999998</v>
      </c>
    </row>
    <row r="1551" spans="1:15" x14ac:dyDescent="0.3">
      <c r="A1551" s="3" t="str">
        <f>List!$I$6</f>
        <v>2018-19</v>
      </c>
      <c r="B1551" s="3" t="s">
        <v>101</v>
      </c>
      <c r="C1551" s="3">
        <v>9</v>
      </c>
      <c r="D1551" s="3" t="s">
        <v>1816</v>
      </c>
      <c r="E1551" s="3" t="s">
        <v>89</v>
      </c>
      <c r="F1551" s="3">
        <v>63</v>
      </c>
      <c r="G1551" s="3" t="s">
        <v>1455</v>
      </c>
      <c r="H1551" s="3" t="s">
        <v>19</v>
      </c>
      <c r="I1551" s="3" t="s">
        <v>20</v>
      </c>
      <c r="J1551" s="3" t="s">
        <v>1806</v>
      </c>
      <c r="K1551" s="3" t="s">
        <v>21</v>
      </c>
      <c r="L1551" s="3" t="s">
        <v>22</v>
      </c>
      <c r="M1551" s="3" t="s">
        <v>1839</v>
      </c>
      <c r="N1551" s="4">
        <v>67500</v>
      </c>
      <c r="O1551" s="4">
        <v>261440.38800000006</v>
      </c>
    </row>
    <row r="1552" spans="1:15" x14ac:dyDescent="0.3">
      <c r="A1552" s="5" t="str">
        <f>List!$I$6</f>
        <v>2018-19</v>
      </c>
      <c r="B1552" s="5" t="s">
        <v>45</v>
      </c>
      <c r="C1552" s="5">
        <v>2</v>
      </c>
      <c r="D1552" s="5" t="s">
        <v>1818</v>
      </c>
      <c r="E1552" s="5" t="s">
        <v>104</v>
      </c>
      <c r="F1552" s="5">
        <v>76</v>
      </c>
      <c r="G1552" s="5" t="s">
        <v>1314</v>
      </c>
      <c r="H1552" s="5" t="s">
        <v>1200</v>
      </c>
      <c r="I1552" s="5" t="s">
        <v>20</v>
      </c>
      <c r="J1552" s="5" t="s">
        <v>86</v>
      </c>
      <c r="K1552" s="5" t="s">
        <v>48</v>
      </c>
      <c r="L1552" s="5" t="s">
        <v>49</v>
      </c>
      <c r="M1552" s="5" t="s">
        <v>1841</v>
      </c>
      <c r="N1552" s="6">
        <v>3000</v>
      </c>
      <c r="O1552" s="6">
        <v>12087.662400000001</v>
      </c>
    </row>
    <row r="1553" spans="1:15" x14ac:dyDescent="0.3">
      <c r="A1553" s="3" t="str">
        <f>List!$I$6</f>
        <v>2018-19</v>
      </c>
      <c r="B1553" s="3" t="s">
        <v>45</v>
      </c>
      <c r="C1553" s="3">
        <v>2</v>
      </c>
      <c r="D1553" s="3" t="s">
        <v>1818</v>
      </c>
      <c r="E1553" s="3" t="s">
        <v>142</v>
      </c>
      <c r="F1553" s="3">
        <v>75</v>
      </c>
      <c r="G1553" s="3" t="s">
        <v>1610</v>
      </c>
      <c r="H1553" s="3" t="s">
        <v>39</v>
      </c>
      <c r="I1553" s="3" t="s">
        <v>40</v>
      </c>
      <c r="J1553" s="3" t="s">
        <v>33</v>
      </c>
      <c r="K1553" s="3" t="s">
        <v>21</v>
      </c>
      <c r="L1553" s="3" t="s">
        <v>22</v>
      </c>
      <c r="M1553" s="3" t="s">
        <v>1840</v>
      </c>
      <c r="N1553" s="4">
        <v>13500</v>
      </c>
      <c r="O1553" s="4">
        <v>2498645.9124000003</v>
      </c>
    </row>
    <row r="1554" spans="1:15" x14ac:dyDescent="0.3">
      <c r="A1554" s="5" t="str">
        <f>List!$I$6</f>
        <v>2018-19</v>
      </c>
      <c r="B1554" s="5" t="s">
        <v>45</v>
      </c>
      <c r="C1554" s="5">
        <v>2</v>
      </c>
      <c r="D1554" s="5" t="s">
        <v>1818</v>
      </c>
      <c r="E1554" s="5" t="s">
        <v>714</v>
      </c>
      <c r="F1554" s="5">
        <v>3</v>
      </c>
      <c r="G1554" s="5" t="s">
        <v>1611</v>
      </c>
      <c r="H1554" s="5" t="s">
        <v>1531</v>
      </c>
      <c r="I1554" s="5" t="s">
        <v>26</v>
      </c>
      <c r="J1554" s="5" t="s">
        <v>33</v>
      </c>
      <c r="K1554" s="5" t="s">
        <v>34</v>
      </c>
      <c r="L1554" s="5" t="s">
        <v>35</v>
      </c>
      <c r="M1554" s="5" t="s">
        <v>1839</v>
      </c>
      <c r="N1554" s="6">
        <v>25500</v>
      </c>
      <c r="O1554" s="6">
        <v>386615.16959999991</v>
      </c>
    </row>
    <row r="1555" spans="1:15" x14ac:dyDescent="0.3">
      <c r="A1555" s="3" t="str">
        <f>List!$I$6</f>
        <v>2018-19</v>
      </c>
      <c r="B1555" s="3" t="s">
        <v>36</v>
      </c>
      <c r="C1555" s="3">
        <v>8</v>
      </c>
      <c r="D1555" s="3" t="s">
        <v>1816</v>
      </c>
      <c r="E1555" s="3" t="s">
        <v>131</v>
      </c>
      <c r="F1555" s="3">
        <v>81</v>
      </c>
      <c r="G1555" s="3" t="s">
        <v>390</v>
      </c>
      <c r="H1555" s="3" t="s">
        <v>62</v>
      </c>
      <c r="I1555" s="3" t="s">
        <v>63</v>
      </c>
      <c r="J1555" s="3" t="s">
        <v>72</v>
      </c>
      <c r="K1555" s="3" t="s">
        <v>48</v>
      </c>
      <c r="L1555" s="3" t="s">
        <v>49</v>
      </c>
      <c r="M1555" s="3" t="s">
        <v>1840</v>
      </c>
      <c r="N1555" s="4">
        <v>69000</v>
      </c>
      <c r="O1555" s="4">
        <v>360909.96480000007</v>
      </c>
    </row>
    <row r="1556" spans="1:15" x14ac:dyDescent="0.3">
      <c r="A1556" s="5" t="str">
        <f>List!$I$6</f>
        <v>2018-19</v>
      </c>
      <c r="B1556" s="5" t="s">
        <v>36</v>
      </c>
      <c r="C1556" s="5">
        <v>8</v>
      </c>
      <c r="D1556" s="5" t="s">
        <v>1816</v>
      </c>
      <c r="E1556" s="5" t="s">
        <v>191</v>
      </c>
      <c r="F1556" s="5">
        <v>27</v>
      </c>
      <c r="G1556" s="5" t="s">
        <v>1447</v>
      </c>
      <c r="H1556" s="5" t="s">
        <v>350</v>
      </c>
      <c r="I1556" s="5" t="s">
        <v>80</v>
      </c>
      <c r="J1556" s="5" t="s">
        <v>72</v>
      </c>
      <c r="K1556" s="5" t="s">
        <v>48</v>
      </c>
      <c r="L1556" s="5" t="s">
        <v>55</v>
      </c>
      <c r="M1556" s="5" t="s">
        <v>1840</v>
      </c>
      <c r="N1556" s="6">
        <v>28500</v>
      </c>
      <c r="O1556" s="6">
        <v>302712.00102000008</v>
      </c>
    </row>
    <row r="1557" spans="1:15" x14ac:dyDescent="0.3">
      <c r="A1557" s="3" t="str">
        <f>List!$I$6</f>
        <v>2018-19</v>
      </c>
      <c r="B1557" s="3" t="s">
        <v>45</v>
      </c>
      <c r="C1557" s="3">
        <v>2</v>
      </c>
      <c r="D1557" s="3" t="s">
        <v>1818</v>
      </c>
      <c r="E1557" s="3" t="s">
        <v>154</v>
      </c>
      <c r="F1557" s="3">
        <v>50</v>
      </c>
      <c r="G1557" s="3" t="s">
        <v>1612</v>
      </c>
      <c r="H1557" s="3" t="s">
        <v>19</v>
      </c>
      <c r="I1557" s="3" t="s">
        <v>20</v>
      </c>
      <c r="J1557" s="3" t="s">
        <v>1806</v>
      </c>
      <c r="K1557" s="3" t="s">
        <v>21</v>
      </c>
      <c r="L1557" s="3" t="s">
        <v>22</v>
      </c>
      <c r="M1557" s="3" t="s">
        <v>1840</v>
      </c>
      <c r="N1557" s="4">
        <v>55500</v>
      </c>
      <c r="O1557" s="4">
        <v>659007.88800000004</v>
      </c>
    </row>
    <row r="1558" spans="1:15" x14ac:dyDescent="0.3">
      <c r="A1558" s="5" t="str">
        <f>List!$I$6</f>
        <v>2018-19</v>
      </c>
      <c r="B1558" s="5" t="s">
        <v>83</v>
      </c>
      <c r="C1558" s="5">
        <v>3</v>
      </c>
      <c r="D1558" s="5" t="s">
        <v>1818</v>
      </c>
      <c r="E1558" s="5" t="s">
        <v>475</v>
      </c>
      <c r="F1558" s="5">
        <v>8</v>
      </c>
      <c r="G1558" s="5" t="s">
        <v>1613</v>
      </c>
      <c r="H1558" s="5" t="s">
        <v>106</v>
      </c>
      <c r="I1558" s="5" t="s">
        <v>54</v>
      </c>
      <c r="J1558" s="5" t="s">
        <v>33</v>
      </c>
      <c r="K1558" s="5" t="s">
        <v>34</v>
      </c>
      <c r="L1558" s="5" t="s">
        <v>35</v>
      </c>
      <c r="M1558" s="5" t="s">
        <v>1841</v>
      </c>
      <c r="N1558" s="6">
        <v>52500</v>
      </c>
      <c r="O1558" s="6">
        <v>424691.46720000007</v>
      </c>
    </row>
    <row r="1559" spans="1:15" x14ac:dyDescent="0.3">
      <c r="A1559" s="3" t="str">
        <f>List!$I$6</f>
        <v>2018-19</v>
      </c>
      <c r="B1559" s="3" t="s">
        <v>50</v>
      </c>
      <c r="C1559" s="3">
        <v>11</v>
      </c>
      <c r="D1559" s="3" t="s">
        <v>1817</v>
      </c>
      <c r="E1559" s="3" t="s">
        <v>183</v>
      </c>
      <c r="F1559" s="3">
        <v>63</v>
      </c>
      <c r="G1559" s="3" t="s">
        <v>740</v>
      </c>
      <c r="H1559" s="3" t="s">
        <v>1201</v>
      </c>
      <c r="I1559" s="3" t="s">
        <v>63</v>
      </c>
      <c r="J1559" s="3" t="s">
        <v>72</v>
      </c>
      <c r="K1559" s="3" t="s">
        <v>21</v>
      </c>
      <c r="L1559" s="3" t="s">
        <v>22</v>
      </c>
      <c r="M1559" s="3" t="s">
        <v>1839</v>
      </c>
      <c r="N1559" s="4">
        <v>31500</v>
      </c>
      <c r="O1559" s="4">
        <v>1355272.38</v>
      </c>
    </row>
    <row r="1560" spans="1:15" x14ac:dyDescent="0.3">
      <c r="A1560" s="5" t="str">
        <f>List!$I$6</f>
        <v>2018-19</v>
      </c>
      <c r="B1560" s="5" t="s">
        <v>50</v>
      </c>
      <c r="C1560" s="5">
        <v>11</v>
      </c>
      <c r="D1560" s="5" t="s">
        <v>1817</v>
      </c>
      <c r="E1560" s="7" t="s">
        <v>202</v>
      </c>
      <c r="F1560" s="7">
        <v>31</v>
      </c>
      <c r="G1560" s="5" t="s">
        <v>110</v>
      </c>
      <c r="H1560" s="5" t="s">
        <v>233</v>
      </c>
      <c r="I1560" s="5" t="s">
        <v>63</v>
      </c>
      <c r="J1560" s="5" t="s">
        <v>44</v>
      </c>
      <c r="K1560" s="5" t="s">
        <v>34</v>
      </c>
      <c r="L1560" s="5" t="s">
        <v>35</v>
      </c>
      <c r="M1560" s="5" t="s">
        <v>1840</v>
      </c>
      <c r="N1560" s="6">
        <v>13500</v>
      </c>
      <c r="O1560" s="6">
        <v>313893.93420000002</v>
      </c>
    </row>
    <row r="1561" spans="1:15" x14ac:dyDescent="0.3">
      <c r="A1561" s="3" t="str">
        <f>List!$I$6</f>
        <v>2018-19</v>
      </c>
      <c r="B1561" s="3" t="s">
        <v>50</v>
      </c>
      <c r="C1561" s="3">
        <v>11</v>
      </c>
      <c r="D1561" s="3" t="s">
        <v>1817</v>
      </c>
      <c r="E1561" s="8" t="s">
        <v>421</v>
      </c>
      <c r="F1561" s="8">
        <v>26</v>
      </c>
      <c r="G1561" s="3" t="s">
        <v>1614</v>
      </c>
      <c r="H1561" s="3" t="s">
        <v>176</v>
      </c>
      <c r="I1561" s="3" t="s">
        <v>32</v>
      </c>
      <c r="J1561" s="3" t="s">
        <v>44</v>
      </c>
      <c r="K1561" s="3" t="s">
        <v>27</v>
      </c>
      <c r="L1561" s="3" t="s">
        <v>28</v>
      </c>
      <c r="M1561" s="3" t="s">
        <v>1841</v>
      </c>
      <c r="N1561" s="4">
        <v>37500</v>
      </c>
      <c r="O1561" s="4">
        <v>460755.56999999995</v>
      </c>
    </row>
    <row r="1562" spans="1:15" x14ac:dyDescent="0.3">
      <c r="A1562" s="5" t="str">
        <f>List!$I$6</f>
        <v>2018-19</v>
      </c>
      <c r="B1562" s="5" t="s">
        <v>83</v>
      </c>
      <c r="C1562" s="5">
        <v>3</v>
      </c>
      <c r="D1562" s="5" t="s">
        <v>1818</v>
      </c>
      <c r="E1562" s="7" t="s">
        <v>199</v>
      </c>
      <c r="F1562" s="7">
        <v>82</v>
      </c>
      <c r="G1562" s="5" t="s">
        <v>300</v>
      </c>
      <c r="H1562" s="5" t="s">
        <v>720</v>
      </c>
      <c r="I1562" s="5" t="s">
        <v>80</v>
      </c>
      <c r="J1562" s="5" t="s">
        <v>44</v>
      </c>
      <c r="K1562" s="5" t="s">
        <v>34</v>
      </c>
      <c r="L1562" s="5" t="s">
        <v>35</v>
      </c>
      <c r="M1562" s="5" t="s">
        <v>1840</v>
      </c>
      <c r="N1562" s="6">
        <v>6000</v>
      </c>
      <c r="O1562" s="6">
        <v>185941.07750000001</v>
      </c>
    </row>
    <row r="1563" spans="1:15" x14ac:dyDescent="0.3">
      <c r="A1563" s="3" t="str">
        <f>List!$I$6</f>
        <v>2018-19</v>
      </c>
      <c r="B1563" s="3" t="s">
        <v>83</v>
      </c>
      <c r="C1563" s="3">
        <v>3</v>
      </c>
      <c r="D1563" s="3" t="s">
        <v>1818</v>
      </c>
      <c r="E1563" s="8" t="s">
        <v>267</v>
      </c>
      <c r="F1563" s="8">
        <v>10</v>
      </c>
      <c r="G1563" s="3" t="s">
        <v>1371</v>
      </c>
      <c r="H1563" s="3" t="s">
        <v>98</v>
      </c>
      <c r="I1563" s="3" t="s">
        <v>80</v>
      </c>
      <c r="J1563" s="3" t="s">
        <v>1805</v>
      </c>
      <c r="K1563" s="3" t="s">
        <v>48</v>
      </c>
      <c r="L1563" s="3" t="s">
        <v>55</v>
      </c>
      <c r="M1563" s="3" t="s">
        <v>1840</v>
      </c>
      <c r="N1563" s="4">
        <v>45000</v>
      </c>
      <c r="O1563" s="4">
        <v>4144541.5439999998</v>
      </c>
    </row>
    <row r="1564" spans="1:15" x14ac:dyDescent="0.3">
      <c r="A1564" s="5" t="str">
        <f>List!$I$6</f>
        <v>2018-19</v>
      </c>
      <c r="B1564" s="5" t="s">
        <v>45</v>
      </c>
      <c r="C1564" s="5">
        <v>2</v>
      </c>
      <c r="D1564" s="5" t="s">
        <v>1818</v>
      </c>
      <c r="E1564" s="5" t="s">
        <v>160</v>
      </c>
      <c r="F1564" s="5">
        <v>81</v>
      </c>
      <c r="G1564" s="5" t="s">
        <v>876</v>
      </c>
      <c r="H1564" s="5" t="s">
        <v>382</v>
      </c>
      <c r="I1564" s="5" t="s">
        <v>26</v>
      </c>
      <c r="J1564" s="5" t="s">
        <v>44</v>
      </c>
      <c r="K1564" s="5" t="s">
        <v>48</v>
      </c>
      <c r="L1564" s="5" t="s">
        <v>49</v>
      </c>
      <c r="M1564" s="5" t="s">
        <v>1840</v>
      </c>
      <c r="N1564" s="6">
        <v>21000</v>
      </c>
      <c r="O1564" s="6">
        <v>150113.11392</v>
      </c>
    </row>
    <row r="1565" spans="1:15" x14ac:dyDescent="0.3">
      <c r="A1565" s="3" t="str">
        <f>List!$I$6</f>
        <v>2018-19</v>
      </c>
      <c r="B1565" s="3" t="s">
        <v>92</v>
      </c>
      <c r="C1565" s="3">
        <v>12</v>
      </c>
      <c r="D1565" s="3" t="s">
        <v>1817</v>
      </c>
      <c r="E1565" s="3" t="s">
        <v>163</v>
      </c>
      <c r="F1565" s="3">
        <v>75</v>
      </c>
      <c r="G1565" s="3" t="s">
        <v>1067</v>
      </c>
      <c r="H1565" s="3" t="s">
        <v>671</v>
      </c>
      <c r="I1565" s="3" t="s">
        <v>20</v>
      </c>
      <c r="J1565" s="3" t="s">
        <v>44</v>
      </c>
      <c r="K1565" s="3" t="s">
        <v>21</v>
      </c>
      <c r="L1565" s="3" t="s">
        <v>22</v>
      </c>
      <c r="M1565" s="3" t="s">
        <v>1841</v>
      </c>
      <c r="N1565" s="4">
        <v>27000</v>
      </c>
      <c r="O1565" s="4">
        <v>2550487.1039999998</v>
      </c>
    </row>
    <row r="1566" spans="1:15" x14ac:dyDescent="0.3">
      <c r="A1566" s="5" t="str">
        <f>List!$I$6</f>
        <v>2018-19</v>
      </c>
      <c r="B1566" s="5" t="s">
        <v>92</v>
      </c>
      <c r="C1566" s="5">
        <v>12</v>
      </c>
      <c r="D1566" s="5" t="s">
        <v>1817</v>
      </c>
      <c r="E1566" s="5" t="s">
        <v>267</v>
      </c>
      <c r="F1566" s="5">
        <v>63</v>
      </c>
      <c r="G1566" s="5" t="s">
        <v>1249</v>
      </c>
      <c r="H1566" s="5" t="s">
        <v>528</v>
      </c>
      <c r="I1566" s="5" t="s">
        <v>63</v>
      </c>
      <c r="J1566" s="5" t="s">
        <v>1805</v>
      </c>
      <c r="K1566" s="5" t="s">
        <v>21</v>
      </c>
      <c r="L1566" s="5" t="s">
        <v>22</v>
      </c>
      <c r="M1566" s="5" t="s">
        <v>1840</v>
      </c>
      <c r="N1566" s="6">
        <v>36000</v>
      </c>
      <c r="O1566" s="6">
        <v>221346.2592</v>
      </c>
    </row>
    <row r="1567" spans="1:15" x14ac:dyDescent="0.3">
      <c r="A1567" s="3" t="str">
        <f>List!$I$6</f>
        <v>2018-19</v>
      </c>
      <c r="B1567" s="3" t="s">
        <v>92</v>
      </c>
      <c r="C1567" s="3">
        <v>12</v>
      </c>
      <c r="D1567" s="3" t="s">
        <v>1817</v>
      </c>
      <c r="E1567" s="3" t="s">
        <v>226</v>
      </c>
      <c r="F1567" s="3">
        <v>28</v>
      </c>
      <c r="G1567" s="3" t="s">
        <v>1450</v>
      </c>
      <c r="H1567" s="3" t="s">
        <v>1340</v>
      </c>
      <c r="I1567" s="3" t="s">
        <v>54</v>
      </c>
      <c r="J1567" s="3" t="s">
        <v>86</v>
      </c>
      <c r="K1567" s="3" t="s">
        <v>48</v>
      </c>
      <c r="L1567" s="3" t="s">
        <v>49</v>
      </c>
      <c r="M1567" s="3" t="s">
        <v>1839</v>
      </c>
      <c r="N1567" s="4">
        <v>13500</v>
      </c>
      <c r="O1567" s="4">
        <v>80685.146520000009</v>
      </c>
    </row>
    <row r="1568" spans="1:15" x14ac:dyDescent="0.3">
      <c r="A1568" s="5" t="str">
        <f>List!$I$6</f>
        <v>2018-19</v>
      </c>
      <c r="B1568" s="5" t="s">
        <v>45</v>
      </c>
      <c r="C1568" s="5">
        <v>2</v>
      </c>
      <c r="D1568" s="5" t="s">
        <v>1818</v>
      </c>
      <c r="E1568" s="5" t="s">
        <v>332</v>
      </c>
      <c r="F1568" s="5">
        <v>65</v>
      </c>
      <c r="G1568" s="5" t="s">
        <v>372</v>
      </c>
      <c r="H1568" s="5" t="s">
        <v>990</v>
      </c>
      <c r="I1568" s="5" t="s">
        <v>26</v>
      </c>
      <c r="J1568" s="5" t="s">
        <v>1805</v>
      </c>
      <c r="K1568" s="5" t="s">
        <v>21</v>
      </c>
      <c r="L1568" s="5" t="s">
        <v>22</v>
      </c>
      <c r="M1568" s="5" t="s">
        <v>1839</v>
      </c>
      <c r="N1568" s="6">
        <v>66000</v>
      </c>
      <c r="O1568" s="6">
        <v>6078660.9311999986</v>
      </c>
    </row>
    <row r="1569" spans="1:15" x14ac:dyDescent="0.3">
      <c r="A1569" s="3" t="str">
        <f>List!$I$6</f>
        <v>2018-19</v>
      </c>
      <c r="B1569" s="3" t="s">
        <v>45</v>
      </c>
      <c r="C1569" s="3">
        <v>2</v>
      </c>
      <c r="D1569" s="3" t="s">
        <v>1818</v>
      </c>
      <c r="E1569" s="3" t="s">
        <v>195</v>
      </c>
      <c r="F1569" s="3">
        <v>10</v>
      </c>
      <c r="G1569" s="3" t="s">
        <v>1367</v>
      </c>
      <c r="H1569" s="3" t="s">
        <v>204</v>
      </c>
      <c r="I1569" s="3" t="s">
        <v>32</v>
      </c>
      <c r="J1569" s="3" t="s">
        <v>86</v>
      </c>
      <c r="K1569" s="3" t="s">
        <v>48</v>
      </c>
      <c r="L1569" s="3" t="s">
        <v>55</v>
      </c>
      <c r="M1569" s="3" t="s">
        <v>1841</v>
      </c>
      <c r="N1569" s="4">
        <v>30000</v>
      </c>
      <c r="O1569" s="4">
        <v>2576371.6</v>
      </c>
    </row>
    <row r="1570" spans="1:15" x14ac:dyDescent="0.3">
      <c r="A1570" s="5" t="str">
        <f>List!$I$6</f>
        <v>2018-19</v>
      </c>
      <c r="B1570" s="5" t="s">
        <v>76</v>
      </c>
      <c r="C1570" s="5">
        <v>4</v>
      </c>
      <c r="D1570" s="5" t="s">
        <v>1819</v>
      </c>
      <c r="E1570" s="5" t="s">
        <v>112</v>
      </c>
      <c r="F1570" s="5">
        <v>66</v>
      </c>
      <c r="G1570" s="5" t="s">
        <v>308</v>
      </c>
      <c r="H1570" s="5" t="s">
        <v>1331</v>
      </c>
      <c r="I1570" s="5" t="s">
        <v>59</v>
      </c>
      <c r="J1570" s="5" t="s">
        <v>33</v>
      </c>
      <c r="K1570" s="5" t="s">
        <v>21</v>
      </c>
      <c r="L1570" s="5" t="s">
        <v>22</v>
      </c>
      <c r="M1570" s="5" t="s">
        <v>1839</v>
      </c>
      <c r="N1570" s="6">
        <v>27000</v>
      </c>
      <c r="O1570" s="6">
        <v>1295370.3311999999</v>
      </c>
    </row>
    <row r="1571" spans="1:15" x14ac:dyDescent="0.3">
      <c r="A1571" s="3" t="str">
        <f>List!$I$6</f>
        <v>2018-19</v>
      </c>
      <c r="B1571" s="3" t="s">
        <v>76</v>
      </c>
      <c r="C1571" s="3">
        <v>4</v>
      </c>
      <c r="D1571" s="3" t="s">
        <v>1819</v>
      </c>
      <c r="E1571" s="3" t="s">
        <v>540</v>
      </c>
      <c r="F1571" s="3">
        <v>64</v>
      </c>
      <c r="G1571" s="3" t="s">
        <v>270</v>
      </c>
      <c r="H1571" s="3" t="s">
        <v>47</v>
      </c>
      <c r="I1571" s="3" t="s">
        <v>20</v>
      </c>
      <c r="J1571" s="3" t="s">
        <v>1806</v>
      </c>
      <c r="K1571" s="3" t="s">
        <v>48</v>
      </c>
      <c r="L1571" s="3" t="s">
        <v>49</v>
      </c>
      <c r="M1571" s="3" t="s">
        <v>1841</v>
      </c>
      <c r="N1571" s="4">
        <v>28500</v>
      </c>
      <c r="O1571" s="4">
        <v>709494.08903999999</v>
      </c>
    </row>
    <row r="1572" spans="1:15" x14ac:dyDescent="0.3">
      <c r="A1572" s="5" t="str">
        <f>List!$I$6</f>
        <v>2018-19</v>
      </c>
      <c r="B1572" s="5" t="s">
        <v>141</v>
      </c>
      <c r="C1572" s="5">
        <v>5</v>
      </c>
      <c r="D1572" s="5" t="s">
        <v>1819</v>
      </c>
      <c r="E1572" s="5" t="s">
        <v>64</v>
      </c>
      <c r="F1572" s="5">
        <v>5</v>
      </c>
      <c r="G1572" s="5" t="s">
        <v>1202</v>
      </c>
      <c r="H1572" s="5" t="s">
        <v>555</v>
      </c>
      <c r="I1572" s="5" t="s">
        <v>20</v>
      </c>
      <c r="J1572" s="5" t="s">
        <v>86</v>
      </c>
      <c r="K1572" s="5" t="s">
        <v>34</v>
      </c>
      <c r="L1572" s="5" t="s">
        <v>35</v>
      </c>
      <c r="M1572" s="5" t="s">
        <v>1840</v>
      </c>
      <c r="N1572" s="6">
        <v>70500</v>
      </c>
      <c r="O1572" s="6">
        <v>341155.91268000001</v>
      </c>
    </row>
    <row r="1573" spans="1:15" x14ac:dyDescent="0.3">
      <c r="A1573" s="3" t="str">
        <f>List!$I$6</f>
        <v>2018-19</v>
      </c>
      <c r="B1573" s="3" t="s">
        <v>141</v>
      </c>
      <c r="C1573" s="3">
        <v>5</v>
      </c>
      <c r="D1573" s="3" t="s">
        <v>1819</v>
      </c>
      <c r="E1573" s="3" t="s">
        <v>77</v>
      </c>
      <c r="F1573" s="3">
        <v>19</v>
      </c>
      <c r="G1573" s="3" t="s">
        <v>497</v>
      </c>
      <c r="H1573" s="3" t="s">
        <v>216</v>
      </c>
      <c r="I1573" s="3" t="s">
        <v>63</v>
      </c>
      <c r="J1573" s="3" t="s">
        <v>72</v>
      </c>
      <c r="K1573" s="3" t="s">
        <v>48</v>
      </c>
      <c r="L1573" s="3" t="s">
        <v>49</v>
      </c>
      <c r="M1573" s="3" t="s">
        <v>1839</v>
      </c>
      <c r="N1573" s="4">
        <v>49500</v>
      </c>
      <c r="O1573" s="4">
        <v>8680869.9766799994</v>
      </c>
    </row>
    <row r="1574" spans="1:15" x14ac:dyDescent="0.3">
      <c r="A1574" s="5" t="str">
        <f>List!$I$6</f>
        <v>2018-19</v>
      </c>
      <c r="B1574" s="5" t="s">
        <v>141</v>
      </c>
      <c r="C1574" s="5">
        <v>5</v>
      </c>
      <c r="D1574" s="5" t="s">
        <v>1819</v>
      </c>
      <c r="E1574" s="5" t="s">
        <v>183</v>
      </c>
      <c r="F1574" s="5">
        <v>70</v>
      </c>
      <c r="G1574" s="5" t="s">
        <v>626</v>
      </c>
      <c r="H1574" s="5" t="s">
        <v>416</v>
      </c>
      <c r="I1574" s="5" t="s">
        <v>20</v>
      </c>
      <c r="J1574" s="5" t="s">
        <v>1805</v>
      </c>
      <c r="K1574" s="5" t="s">
        <v>21</v>
      </c>
      <c r="L1574" s="5" t="s">
        <v>22</v>
      </c>
      <c r="M1574" s="5" t="s">
        <v>1841</v>
      </c>
      <c r="N1574" s="6">
        <v>49500</v>
      </c>
      <c r="O1574" s="6">
        <v>80814.86424000001</v>
      </c>
    </row>
    <row r="1575" spans="1:15" x14ac:dyDescent="0.3">
      <c r="A1575" s="3" t="str">
        <f>List!$I$6</f>
        <v>2018-19</v>
      </c>
      <c r="B1575" s="3" t="s">
        <v>60</v>
      </c>
      <c r="C1575" s="3">
        <v>6</v>
      </c>
      <c r="D1575" s="3" t="s">
        <v>1819</v>
      </c>
      <c r="E1575" s="3" t="s">
        <v>199</v>
      </c>
      <c r="F1575" s="3">
        <v>66</v>
      </c>
      <c r="G1575" s="3" t="s">
        <v>152</v>
      </c>
      <c r="H1575" s="3" t="s">
        <v>862</v>
      </c>
      <c r="I1575" s="3" t="s">
        <v>54</v>
      </c>
      <c r="J1575" s="3" t="s">
        <v>33</v>
      </c>
      <c r="K1575" s="3" t="s">
        <v>21</v>
      </c>
      <c r="L1575" s="3" t="s">
        <v>22</v>
      </c>
      <c r="M1575" s="3" t="s">
        <v>1840</v>
      </c>
      <c r="N1575" s="4">
        <v>39000</v>
      </c>
      <c r="O1575" s="4">
        <v>14404228.839000002</v>
      </c>
    </row>
    <row r="1576" spans="1:15" x14ac:dyDescent="0.3">
      <c r="A1576" s="5" t="str">
        <f>List!$I$6</f>
        <v>2018-19</v>
      </c>
      <c r="B1576" s="5" t="s">
        <v>101</v>
      </c>
      <c r="C1576" s="5">
        <v>9</v>
      </c>
      <c r="D1576" s="5" t="s">
        <v>1816</v>
      </c>
      <c r="E1576" s="7" t="s">
        <v>128</v>
      </c>
      <c r="F1576" s="7">
        <v>32</v>
      </c>
      <c r="G1576" s="5" t="s">
        <v>519</v>
      </c>
      <c r="H1576" s="5" t="s">
        <v>468</v>
      </c>
      <c r="I1576" s="5" t="s">
        <v>80</v>
      </c>
      <c r="J1576" s="5" t="s">
        <v>33</v>
      </c>
      <c r="K1576" s="5" t="s">
        <v>27</v>
      </c>
      <c r="L1576" s="5" t="s">
        <v>35</v>
      </c>
      <c r="M1576" s="5" t="s">
        <v>1841</v>
      </c>
      <c r="N1576" s="6">
        <v>58500</v>
      </c>
      <c r="O1576" s="6">
        <v>3978085.7688000002</v>
      </c>
    </row>
    <row r="1577" spans="1:15" x14ac:dyDescent="0.3">
      <c r="A1577" s="3" t="str">
        <f>List!$I$6</f>
        <v>2018-19</v>
      </c>
      <c r="B1577" s="3" t="s">
        <v>36</v>
      </c>
      <c r="C1577" s="3">
        <v>8</v>
      </c>
      <c r="D1577" s="3" t="s">
        <v>1816</v>
      </c>
      <c r="E1577" s="8" t="s">
        <v>195</v>
      </c>
      <c r="F1577" s="8">
        <v>23</v>
      </c>
      <c r="G1577" s="3" t="s">
        <v>328</v>
      </c>
      <c r="H1577" s="3" t="s">
        <v>599</v>
      </c>
      <c r="I1577" s="3" t="s">
        <v>59</v>
      </c>
      <c r="J1577" s="3" t="s">
        <v>33</v>
      </c>
      <c r="K1577" s="3" t="s">
        <v>48</v>
      </c>
      <c r="L1577" s="3" t="s">
        <v>49</v>
      </c>
      <c r="M1577" s="3" t="s">
        <v>1841</v>
      </c>
      <c r="N1577" s="4">
        <v>6000</v>
      </c>
      <c r="O1577" s="4">
        <v>80819.534400000004</v>
      </c>
    </row>
    <row r="1578" spans="1:15" x14ac:dyDescent="0.3">
      <c r="A1578" s="5" t="str">
        <f>List!$I$6</f>
        <v>2018-19</v>
      </c>
      <c r="B1578" s="5" t="s">
        <v>101</v>
      </c>
      <c r="C1578" s="5">
        <v>9</v>
      </c>
      <c r="D1578" s="5" t="s">
        <v>1816</v>
      </c>
      <c r="E1578" s="7" t="s">
        <v>226</v>
      </c>
      <c r="F1578" s="7">
        <v>77</v>
      </c>
      <c r="G1578" s="5" t="s">
        <v>241</v>
      </c>
      <c r="H1578" s="5" t="s">
        <v>1508</v>
      </c>
      <c r="I1578" s="5" t="s">
        <v>59</v>
      </c>
      <c r="J1578" s="5" t="s">
        <v>86</v>
      </c>
      <c r="K1578" s="5" t="s">
        <v>27</v>
      </c>
      <c r="L1578" s="5" t="s">
        <v>28</v>
      </c>
      <c r="M1578" s="5" t="s">
        <v>1839</v>
      </c>
      <c r="N1578" s="6">
        <v>28500</v>
      </c>
      <c r="O1578" s="6">
        <v>5944715.9112</v>
      </c>
    </row>
    <row r="1579" spans="1:15" x14ac:dyDescent="0.3">
      <c r="A1579" s="3" t="str">
        <f>List!$I$6</f>
        <v>2018-19</v>
      </c>
      <c r="B1579" s="3" t="s">
        <v>101</v>
      </c>
      <c r="C1579" s="3">
        <v>9</v>
      </c>
      <c r="D1579" s="3" t="s">
        <v>1816</v>
      </c>
      <c r="E1579" s="8" t="s">
        <v>463</v>
      </c>
      <c r="F1579" s="8">
        <v>28</v>
      </c>
      <c r="G1579" s="3" t="s">
        <v>1615</v>
      </c>
      <c r="H1579" s="3" t="s">
        <v>1273</v>
      </c>
      <c r="I1579" s="3" t="s">
        <v>20</v>
      </c>
      <c r="J1579" s="3" t="s">
        <v>44</v>
      </c>
      <c r="K1579" s="3" t="s">
        <v>48</v>
      </c>
      <c r="L1579" s="3" t="s">
        <v>49</v>
      </c>
      <c r="M1579" s="3" t="s">
        <v>1841</v>
      </c>
      <c r="N1579" s="4">
        <v>27000</v>
      </c>
      <c r="O1579" s="4">
        <v>734599.41975</v>
      </c>
    </row>
    <row r="1580" spans="1:15" x14ac:dyDescent="0.3">
      <c r="A1580" s="5" t="str">
        <f>List!$I$6</f>
        <v>2018-19</v>
      </c>
      <c r="B1580" s="5" t="s">
        <v>60</v>
      </c>
      <c r="C1580" s="5">
        <v>6</v>
      </c>
      <c r="D1580" s="5" t="s">
        <v>1819</v>
      </c>
      <c r="E1580" s="5" t="s">
        <v>714</v>
      </c>
      <c r="F1580" s="5">
        <v>27</v>
      </c>
      <c r="G1580" s="5" t="s">
        <v>607</v>
      </c>
      <c r="H1580" s="5" t="s">
        <v>712</v>
      </c>
      <c r="I1580" s="5" t="s">
        <v>54</v>
      </c>
      <c r="J1580" s="5" t="s">
        <v>44</v>
      </c>
      <c r="K1580" s="5" t="s">
        <v>48</v>
      </c>
      <c r="L1580" s="5" t="s">
        <v>55</v>
      </c>
      <c r="M1580" s="5" t="s">
        <v>1840</v>
      </c>
      <c r="N1580" s="6">
        <v>6000</v>
      </c>
      <c r="O1580" s="6">
        <v>53070.195200000002</v>
      </c>
    </row>
    <row r="1581" spans="1:15" x14ac:dyDescent="0.3">
      <c r="A1581" s="3" t="str">
        <f>List!$I$6</f>
        <v>2018-19</v>
      </c>
      <c r="B1581" s="3" t="s">
        <v>125</v>
      </c>
      <c r="C1581" s="3">
        <v>7</v>
      </c>
      <c r="D1581" s="3" t="s">
        <v>1816</v>
      </c>
      <c r="E1581" s="3" t="s">
        <v>335</v>
      </c>
      <c r="F1581" s="3">
        <v>64</v>
      </c>
      <c r="G1581" s="3" t="s">
        <v>1323</v>
      </c>
      <c r="H1581" s="3" t="s">
        <v>1168</v>
      </c>
      <c r="I1581" s="3" t="s">
        <v>40</v>
      </c>
      <c r="J1581" s="3" t="s">
        <v>44</v>
      </c>
      <c r="K1581" s="3" t="s">
        <v>48</v>
      </c>
      <c r="L1581" s="3" t="s">
        <v>49</v>
      </c>
      <c r="M1581" s="3" t="s">
        <v>1841</v>
      </c>
      <c r="N1581" s="4">
        <v>0</v>
      </c>
      <c r="O1581" s="4">
        <v>0</v>
      </c>
    </row>
    <row r="1582" spans="1:15" x14ac:dyDescent="0.3">
      <c r="A1582" s="5" t="str">
        <f>List!$I$6</f>
        <v>2018-19</v>
      </c>
      <c r="B1582" s="5" t="s">
        <v>141</v>
      </c>
      <c r="C1582" s="5">
        <v>5</v>
      </c>
      <c r="D1582" s="5" t="s">
        <v>1819</v>
      </c>
      <c r="E1582" s="5" t="s">
        <v>267</v>
      </c>
      <c r="F1582" s="5">
        <v>62</v>
      </c>
      <c r="G1582" s="5" t="s">
        <v>1607</v>
      </c>
      <c r="H1582" s="5" t="s">
        <v>1086</v>
      </c>
      <c r="I1582" s="5" t="s">
        <v>63</v>
      </c>
      <c r="J1582" s="5" t="s">
        <v>1806</v>
      </c>
      <c r="K1582" s="5" t="s">
        <v>34</v>
      </c>
      <c r="L1582" s="5" t="s">
        <v>35</v>
      </c>
      <c r="M1582" s="5" t="s">
        <v>1841</v>
      </c>
      <c r="N1582" s="6">
        <v>1500</v>
      </c>
      <c r="O1582" s="6">
        <v>837366.1296000001</v>
      </c>
    </row>
    <row r="1583" spans="1:15" x14ac:dyDescent="0.3">
      <c r="A1583" s="3" t="str">
        <f>List!$I$6</f>
        <v>2018-19</v>
      </c>
      <c r="B1583" s="3" t="s">
        <v>141</v>
      </c>
      <c r="C1583" s="3">
        <v>5</v>
      </c>
      <c r="D1583" s="3" t="s">
        <v>1819</v>
      </c>
      <c r="E1583" s="3" t="s">
        <v>332</v>
      </c>
      <c r="F1583" s="3">
        <v>27</v>
      </c>
      <c r="G1583" s="3" t="s">
        <v>1260</v>
      </c>
      <c r="H1583" s="3" t="s">
        <v>652</v>
      </c>
      <c r="I1583" s="3" t="s">
        <v>32</v>
      </c>
      <c r="J1583" s="3" t="s">
        <v>1806</v>
      </c>
      <c r="K1583" s="3" t="s">
        <v>48</v>
      </c>
      <c r="L1583" s="3" t="s">
        <v>55</v>
      </c>
      <c r="M1583" s="3" t="s">
        <v>1841</v>
      </c>
      <c r="N1583" s="4">
        <v>28500</v>
      </c>
      <c r="O1583" s="4">
        <v>741400.24639999983</v>
      </c>
    </row>
    <row r="1584" spans="1:15" x14ac:dyDescent="0.3">
      <c r="A1584" s="5" t="str">
        <f>List!$I$6</f>
        <v>2018-19</v>
      </c>
      <c r="B1584" s="5" t="s">
        <v>36</v>
      </c>
      <c r="C1584" s="5">
        <v>8</v>
      </c>
      <c r="D1584" s="5" t="s">
        <v>1816</v>
      </c>
      <c r="E1584" s="5" t="s">
        <v>540</v>
      </c>
      <c r="F1584" s="5">
        <v>10</v>
      </c>
      <c r="G1584" s="5" t="s">
        <v>1615</v>
      </c>
      <c r="H1584" s="5" t="s">
        <v>257</v>
      </c>
      <c r="I1584" s="5" t="s">
        <v>59</v>
      </c>
      <c r="J1584" s="5" t="s">
        <v>1806</v>
      </c>
      <c r="K1584" s="5" t="s">
        <v>48</v>
      </c>
      <c r="L1584" s="5" t="s">
        <v>55</v>
      </c>
      <c r="M1584" s="5" t="s">
        <v>1841</v>
      </c>
      <c r="N1584" s="6">
        <v>63000</v>
      </c>
      <c r="O1584" s="6">
        <v>1714065.3129600002</v>
      </c>
    </row>
    <row r="1585" spans="1:15" x14ac:dyDescent="0.3">
      <c r="A1585" s="3" t="str">
        <f>List!$I$6</f>
        <v>2018-19</v>
      </c>
      <c r="B1585" s="3" t="s">
        <v>125</v>
      </c>
      <c r="C1585" s="3">
        <v>7</v>
      </c>
      <c r="D1585" s="3" t="s">
        <v>1816</v>
      </c>
      <c r="E1585" s="3" t="s">
        <v>202</v>
      </c>
      <c r="F1585" s="3">
        <v>75</v>
      </c>
      <c r="G1585" s="3" t="s">
        <v>1540</v>
      </c>
      <c r="H1585" s="3" t="s">
        <v>1445</v>
      </c>
      <c r="I1585" s="3" t="s">
        <v>54</v>
      </c>
      <c r="J1585" s="3" t="s">
        <v>44</v>
      </c>
      <c r="K1585" s="3" t="s">
        <v>21</v>
      </c>
      <c r="L1585" s="3" t="s">
        <v>22</v>
      </c>
      <c r="M1585" s="3" t="s">
        <v>1841</v>
      </c>
      <c r="N1585" s="4">
        <v>72000</v>
      </c>
      <c r="O1585" s="4">
        <v>17203922.524799999</v>
      </c>
    </row>
    <row r="1586" spans="1:15" x14ac:dyDescent="0.3">
      <c r="A1586" s="5" t="str">
        <f>List!$I$6</f>
        <v>2018-19</v>
      </c>
      <c r="B1586" s="5" t="s">
        <v>116</v>
      </c>
      <c r="C1586" s="5">
        <v>1</v>
      </c>
      <c r="D1586" s="5" t="s">
        <v>1818</v>
      </c>
      <c r="E1586" s="5" t="s">
        <v>170</v>
      </c>
      <c r="F1586" s="5">
        <v>75</v>
      </c>
      <c r="G1586" s="5" t="s">
        <v>682</v>
      </c>
      <c r="H1586" s="5" t="s">
        <v>824</v>
      </c>
      <c r="I1586" s="5" t="s">
        <v>20</v>
      </c>
      <c r="J1586" s="5" t="s">
        <v>1805</v>
      </c>
      <c r="K1586" s="5" t="s">
        <v>21</v>
      </c>
      <c r="L1586" s="5" t="s">
        <v>22</v>
      </c>
      <c r="M1586" s="5" t="s">
        <v>1841</v>
      </c>
      <c r="N1586" s="6">
        <v>0</v>
      </c>
      <c r="O1586" s="6">
        <v>0</v>
      </c>
    </row>
    <row r="1587" spans="1:15" x14ac:dyDescent="0.3">
      <c r="A1587" s="3" t="str">
        <f>List!$I$6</f>
        <v>2018-19</v>
      </c>
      <c r="B1587" s="3" t="s">
        <v>50</v>
      </c>
      <c r="C1587" s="3">
        <v>11</v>
      </c>
      <c r="D1587" s="3" t="s">
        <v>1817</v>
      </c>
      <c r="E1587" s="3" t="s">
        <v>264</v>
      </c>
      <c r="F1587" s="3">
        <v>70</v>
      </c>
      <c r="G1587" s="3" t="s">
        <v>1330</v>
      </c>
      <c r="H1587" s="3" t="s">
        <v>387</v>
      </c>
      <c r="I1587" s="3" t="s">
        <v>40</v>
      </c>
      <c r="J1587" s="3" t="s">
        <v>44</v>
      </c>
      <c r="K1587" s="3" t="s">
        <v>21</v>
      </c>
      <c r="L1587" s="3" t="s">
        <v>22</v>
      </c>
      <c r="M1587" s="3" t="s">
        <v>1840</v>
      </c>
      <c r="N1587" s="4">
        <v>40500</v>
      </c>
      <c r="O1587" s="4">
        <v>400347.29196000006</v>
      </c>
    </row>
    <row r="1588" spans="1:15" x14ac:dyDescent="0.3">
      <c r="A1588" s="5" t="str">
        <f>List!$I$6</f>
        <v>2018-19</v>
      </c>
      <c r="B1588" s="5" t="s">
        <v>83</v>
      </c>
      <c r="C1588" s="5">
        <v>3</v>
      </c>
      <c r="D1588" s="5" t="s">
        <v>1818</v>
      </c>
      <c r="E1588" s="5" t="s">
        <v>126</v>
      </c>
      <c r="F1588" s="5">
        <v>20</v>
      </c>
      <c r="G1588" s="5" t="s">
        <v>503</v>
      </c>
      <c r="H1588" s="5" t="s">
        <v>489</v>
      </c>
      <c r="I1588" s="5" t="s">
        <v>20</v>
      </c>
      <c r="J1588" s="5" t="s">
        <v>72</v>
      </c>
      <c r="K1588" s="5" t="s">
        <v>27</v>
      </c>
      <c r="L1588" s="5" t="s">
        <v>28</v>
      </c>
      <c r="M1588" s="5" t="s">
        <v>1839</v>
      </c>
      <c r="N1588" s="6">
        <v>64500</v>
      </c>
      <c r="O1588" s="6">
        <v>268055.91119999997</v>
      </c>
    </row>
    <row r="1589" spans="1:15" x14ac:dyDescent="0.3">
      <c r="A1589" s="3" t="str">
        <f>List!$I$6</f>
        <v>2018-19</v>
      </c>
      <c r="B1589" s="3" t="s">
        <v>50</v>
      </c>
      <c r="C1589" s="3">
        <v>11</v>
      </c>
      <c r="D1589" s="3" t="s">
        <v>1817</v>
      </c>
      <c r="E1589" s="3" t="s">
        <v>250</v>
      </c>
      <c r="F1589" s="3">
        <v>24</v>
      </c>
      <c r="G1589" s="3" t="s">
        <v>1470</v>
      </c>
      <c r="H1589" s="3" t="s">
        <v>681</v>
      </c>
      <c r="I1589" s="3" t="s">
        <v>63</v>
      </c>
      <c r="J1589" s="3" t="s">
        <v>1805</v>
      </c>
      <c r="K1589" s="3" t="s">
        <v>48</v>
      </c>
      <c r="L1589" s="3" t="s">
        <v>49</v>
      </c>
      <c r="M1589" s="3" t="s">
        <v>1841</v>
      </c>
      <c r="N1589" s="4">
        <v>64500</v>
      </c>
      <c r="O1589" s="4">
        <v>19814482.09818</v>
      </c>
    </row>
    <row r="1590" spans="1:15" x14ac:dyDescent="0.3">
      <c r="A1590" s="5" t="str">
        <f>List!$I$6</f>
        <v>2018-19</v>
      </c>
      <c r="B1590" s="5" t="s">
        <v>50</v>
      </c>
      <c r="C1590" s="5">
        <v>11</v>
      </c>
      <c r="D1590" s="5" t="s">
        <v>1817</v>
      </c>
      <c r="E1590" s="5" t="s">
        <v>359</v>
      </c>
      <c r="F1590" s="5">
        <v>28</v>
      </c>
      <c r="G1590" s="5" t="s">
        <v>323</v>
      </c>
      <c r="H1590" s="5" t="s">
        <v>973</v>
      </c>
      <c r="I1590" s="5" t="s">
        <v>20</v>
      </c>
      <c r="J1590" s="5" t="s">
        <v>1805</v>
      </c>
      <c r="K1590" s="5" t="s">
        <v>48</v>
      </c>
      <c r="L1590" s="5" t="s">
        <v>49</v>
      </c>
      <c r="M1590" s="5" t="s">
        <v>1840</v>
      </c>
      <c r="N1590" s="6">
        <v>28500</v>
      </c>
      <c r="O1590" s="6">
        <v>226361.04480000003</v>
      </c>
    </row>
    <row r="1591" spans="1:15" x14ac:dyDescent="0.3">
      <c r="A1591" s="3" t="str">
        <f>List!$I$6</f>
        <v>2018-19</v>
      </c>
      <c r="B1591" s="3" t="s">
        <v>76</v>
      </c>
      <c r="C1591" s="3">
        <v>4</v>
      </c>
      <c r="D1591" s="3" t="s">
        <v>1819</v>
      </c>
      <c r="E1591" s="3" t="s">
        <v>46</v>
      </c>
      <c r="F1591" s="3">
        <v>64</v>
      </c>
      <c r="G1591" s="3" t="s">
        <v>1556</v>
      </c>
      <c r="H1591" s="3" t="s">
        <v>982</v>
      </c>
      <c r="I1591" s="3" t="s">
        <v>40</v>
      </c>
      <c r="J1591" s="3" t="s">
        <v>86</v>
      </c>
      <c r="K1591" s="3" t="s">
        <v>48</v>
      </c>
      <c r="L1591" s="3" t="s">
        <v>49</v>
      </c>
      <c r="M1591" s="3" t="s">
        <v>1839</v>
      </c>
      <c r="N1591" s="4">
        <v>0</v>
      </c>
      <c r="O1591" s="4">
        <v>0</v>
      </c>
    </row>
    <row r="1592" spans="1:15" x14ac:dyDescent="0.3">
      <c r="A1592" s="5" t="str">
        <f>List!$I$6</f>
        <v>2018-19</v>
      </c>
      <c r="B1592" s="5" t="s">
        <v>45</v>
      </c>
      <c r="C1592" s="5">
        <v>2</v>
      </c>
      <c r="D1592" s="5" t="s">
        <v>1818</v>
      </c>
      <c r="E1592" s="5" t="s">
        <v>540</v>
      </c>
      <c r="F1592" s="5">
        <v>79</v>
      </c>
      <c r="G1592" s="5" t="s">
        <v>349</v>
      </c>
      <c r="H1592" s="5" t="s">
        <v>1159</v>
      </c>
      <c r="I1592" s="5" t="s">
        <v>20</v>
      </c>
      <c r="J1592" s="5" t="s">
        <v>86</v>
      </c>
      <c r="K1592" s="5" t="s">
        <v>27</v>
      </c>
      <c r="L1592" s="5" t="s">
        <v>28</v>
      </c>
      <c r="M1592" s="5" t="s">
        <v>1841</v>
      </c>
      <c r="N1592" s="6">
        <v>18000</v>
      </c>
      <c r="O1592" s="6">
        <v>504148.60319999995</v>
      </c>
    </row>
    <row r="1593" spans="1:15" x14ac:dyDescent="0.3">
      <c r="A1593" s="3" t="str">
        <f>List!$I$6</f>
        <v>2018-19</v>
      </c>
      <c r="B1593" s="3" t="s">
        <v>101</v>
      </c>
      <c r="C1593" s="3">
        <v>9</v>
      </c>
      <c r="D1593" s="3" t="s">
        <v>1816</v>
      </c>
      <c r="E1593" s="3" t="s">
        <v>160</v>
      </c>
      <c r="F1593" s="3">
        <v>79</v>
      </c>
      <c r="G1593" s="3" t="s">
        <v>667</v>
      </c>
      <c r="H1593" s="3" t="s">
        <v>169</v>
      </c>
      <c r="I1593" s="3" t="s">
        <v>59</v>
      </c>
      <c r="J1593" s="3" t="s">
        <v>44</v>
      </c>
      <c r="K1593" s="3" t="s">
        <v>27</v>
      </c>
      <c r="L1593" s="3" t="s">
        <v>28</v>
      </c>
      <c r="M1593" s="3" t="s">
        <v>1841</v>
      </c>
      <c r="N1593" s="4">
        <v>69000</v>
      </c>
      <c r="O1593" s="4">
        <v>351835.36079999997</v>
      </c>
    </row>
    <row r="1594" spans="1:15" x14ac:dyDescent="0.3">
      <c r="A1594" s="5" t="str">
        <f>List!$I$6</f>
        <v>2018-19</v>
      </c>
      <c r="B1594" s="5" t="s">
        <v>50</v>
      </c>
      <c r="C1594" s="5">
        <v>11</v>
      </c>
      <c r="D1594" s="5" t="s">
        <v>1817</v>
      </c>
      <c r="E1594" s="5" t="s">
        <v>133</v>
      </c>
      <c r="F1594" s="5">
        <v>77</v>
      </c>
      <c r="G1594" s="5" t="s">
        <v>886</v>
      </c>
      <c r="H1594" s="5" t="s">
        <v>1043</v>
      </c>
      <c r="I1594" s="5" t="s">
        <v>59</v>
      </c>
      <c r="J1594" s="5" t="s">
        <v>1806</v>
      </c>
      <c r="K1594" s="5" t="s">
        <v>27</v>
      </c>
      <c r="L1594" s="5" t="s">
        <v>28</v>
      </c>
      <c r="M1594" s="5" t="s">
        <v>1840</v>
      </c>
      <c r="N1594" s="6">
        <v>46500</v>
      </c>
      <c r="O1594" s="6">
        <v>410570.13800000004</v>
      </c>
    </row>
    <row r="1595" spans="1:15" x14ac:dyDescent="0.3">
      <c r="A1595" s="3" t="str">
        <f>List!$I$6</f>
        <v>2018-19</v>
      </c>
      <c r="B1595" s="3" t="s">
        <v>50</v>
      </c>
      <c r="C1595" s="3">
        <v>11</v>
      </c>
      <c r="D1595" s="3" t="s">
        <v>1817</v>
      </c>
      <c r="E1595" s="3" t="s">
        <v>191</v>
      </c>
      <c r="F1595" s="3">
        <v>62</v>
      </c>
      <c r="G1595" s="3" t="s">
        <v>1616</v>
      </c>
      <c r="H1595" s="3" t="s">
        <v>620</v>
      </c>
      <c r="I1595" s="3" t="s">
        <v>40</v>
      </c>
      <c r="J1595" s="3" t="s">
        <v>44</v>
      </c>
      <c r="K1595" s="3" t="s">
        <v>34</v>
      </c>
      <c r="L1595" s="3" t="s">
        <v>35</v>
      </c>
      <c r="M1595" s="3" t="s">
        <v>1840</v>
      </c>
      <c r="N1595" s="4">
        <v>64500</v>
      </c>
      <c r="O1595" s="4">
        <v>394951.40520000004</v>
      </c>
    </row>
    <row r="1596" spans="1:15" x14ac:dyDescent="0.3">
      <c r="A1596" s="5" t="str">
        <f>List!$I$6</f>
        <v>2018-19</v>
      </c>
      <c r="B1596" s="5" t="s">
        <v>50</v>
      </c>
      <c r="C1596" s="5">
        <v>11</v>
      </c>
      <c r="D1596" s="5" t="s">
        <v>1817</v>
      </c>
      <c r="E1596" s="5" t="s">
        <v>157</v>
      </c>
      <c r="F1596" s="5">
        <v>51</v>
      </c>
      <c r="G1596" s="5" t="s">
        <v>1617</v>
      </c>
      <c r="H1596" s="5" t="s">
        <v>969</v>
      </c>
      <c r="I1596" s="5" t="s">
        <v>20</v>
      </c>
      <c r="J1596" s="5" t="s">
        <v>72</v>
      </c>
      <c r="K1596" s="5" t="s">
        <v>21</v>
      </c>
      <c r="L1596" s="5" t="s">
        <v>22</v>
      </c>
      <c r="M1596" s="5" t="s">
        <v>1840</v>
      </c>
      <c r="N1596" s="6">
        <v>16500</v>
      </c>
      <c r="O1596" s="6">
        <v>90603.251200000013</v>
      </c>
    </row>
    <row r="1597" spans="1:15" x14ac:dyDescent="0.3">
      <c r="A1597" s="3" t="str">
        <f>List!$I$6</f>
        <v>2018-19</v>
      </c>
      <c r="B1597" s="3" t="s">
        <v>101</v>
      </c>
      <c r="C1597" s="3">
        <v>9</v>
      </c>
      <c r="D1597" s="3" t="s">
        <v>1816</v>
      </c>
      <c r="E1597" s="8" t="s">
        <v>119</v>
      </c>
      <c r="F1597" s="8">
        <v>66</v>
      </c>
      <c r="G1597" s="3" t="s">
        <v>1528</v>
      </c>
      <c r="H1597" s="3" t="s">
        <v>1028</v>
      </c>
      <c r="I1597" s="3" t="s">
        <v>63</v>
      </c>
      <c r="J1597" s="3" t="s">
        <v>1806</v>
      </c>
      <c r="K1597" s="3" t="s">
        <v>21</v>
      </c>
      <c r="L1597" s="3" t="s">
        <v>22</v>
      </c>
      <c r="M1597" s="3" t="s">
        <v>1841</v>
      </c>
      <c r="N1597" s="4">
        <v>9000</v>
      </c>
      <c r="O1597" s="4">
        <v>2373501.6478800001</v>
      </c>
    </row>
    <row r="1598" spans="1:15" x14ac:dyDescent="0.3">
      <c r="A1598" s="5" t="str">
        <f>List!$I$6</f>
        <v>2018-19</v>
      </c>
      <c r="B1598" s="5" t="s">
        <v>101</v>
      </c>
      <c r="C1598" s="5">
        <v>9</v>
      </c>
      <c r="D1598" s="5" t="s">
        <v>1816</v>
      </c>
      <c r="E1598" s="7" t="s">
        <v>37</v>
      </c>
      <c r="F1598" s="7">
        <v>83</v>
      </c>
      <c r="G1598" s="5" t="s">
        <v>772</v>
      </c>
      <c r="H1598" s="5" t="s">
        <v>650</v>
      </c>
      <c r="I1598" s="5" t="s">
        <v>26</v>
      </c>
      <c r="J1598" s="5" t="s">
        <v>86</v>
      </c>
      <c r="K1598" s="5" t="s">
        <v>27</v>
      </c>
      <c r="L1598" s="5" t="s">
        <v>28</v>
      </c>
      <c r="M1598" s="5" t="s">
        <v>1839</v>
      </c>
      <c r="N1598" s="6">
        <v>52500</v>
      </c>
      <c r="O1598" s="6">
        <v>159002.75399999999</v>
      </c>
    </row>
    <row r="1599" spans="1:15" x14ac:dyDescent="0.3">
      <c r="A1599" s="3" t="str">
        <f>List!$I$6</f>
        <v>2018-19</v>
      </c>
      <c r="B1599" s="3" t="s">
        <v>125</v>
      </c>
      <c r="C1599" s="3">
        <v>7</v>
      </c>
      <c r="D1599" s="3" t="s">
        <v>1816</v>
      </c>
      <c r="E1599" s="8" t="s">
        <v>70</v>
      </c>
      <c r="F1599" s="8">
        <v>19</v>
      </c>
      <c r="G1599" s="3" t="s">
        <v>1057</v>
      </c>
      <c r="H1599" s="3" t="s">
        <v>245</v>
      </c>
      <c r="I1599" s="3" t="s">
        <v>54</v>
      </c>
      <c r="J1599" s="3" t="s">
        <v>33</v>
      </c>
      <c r="K1599" s="3" t="s">
        <v>48</v>
      </c>
      <c r="L1599" s="3" t="s">
        <v>49</v>
      </c>
      <c r="M1599" s="3" t="s">
        <v>1841</v>
      </c>
      <c r="N1599" s="4">
        <v>46500</v>
      </c>
      <c r="O1599" s="4">
        <v>6322871.6495999992</v>
      </c>
    </row>
    <row r="1600" spans="1:15" x14ac:dyDescent="0.3">
      <c r="A1600" s="5" t="str">
        <f>List!$I$6</f>
        <v>2018-19</v>
      </c>
      <c r="B1600" s="5" t="s">
        <v>125</v>
      </c>
      <c r="C1600" s="5">
        <v>7</v>
      </c>
      <c r="D1600" s="5" t="s">
        <v>1816</v>
      </c>
      <c r="E1600" s="7" t="s">
        <v>402</v>
      </c>
      <c r="F1600" s="7">
        <v>24</v>
      </c>
      <c r="G1600" s="5" t="s">
        <v>1618</v>
      </c>
      <c r="H1600" s="5" t="s">
        <v>612</v>
      </c>
      <c r="I1600" s="5" t="s">
        <v>32</v>
      </c>
      <c r="J1600" s="5" t="s">
        <v>72</v>
      </c>
      <c r="K1600" s="5" t="s">
        <v>48</v>
      </c>
      <c r="L1600" s="5" t="s">
        <v>49</v>
      </c>
      <c r="M1600" s="5" t="s">
        <v>1841</v>
      </c>
      <c r="N1600" s="6">
        <v>22500</v>
      </c>
      <c r="O1600" s="6">
        <v>332381.72879999998</v>
      </c>
    </row>
    <row r="1601" spans="1:15" x14ac:dyDescent="0.3">
      <c r="A1601" s="3" t="str">
        <f>List!$I$6</f>
        <v>2018-19</v>
      </c>
      <c r="B1601" s="3" t="s">
        <v>101</v>
      </c>
      <c r="C1601" s="3">
        <v>9</v>
      </c>
      <c r="D1601" s="3" t="s">
        <v>1816</v>
      </c>
      <c r="E1601" s="3" t="s">
        <v>191</v>
      </c>
      <c r="F1601" s="3">
        <v>10</v>
      </c>
      <c r="G1601" s="3" t="s">
        <v>351</v>
      </c>
      <c r="H1601" s="3" t="s">
        <v>1414</v>
      </c>
      <c r="I1601" s="3" t="s">
        <v>59</v>
      </c>
      <c r="J1601" s="3" t="s">
        <v>33</v>
      </c>
      <c r="K1601" s="3" t="s">
        <v>48</v>
      </c>
      <c r="L1601" s="3" t="s">
        <v>55</v>
      </c>
      <c r="M1601" s="3" t="s">
        <v>1840</v>
      </c>
      <c r="N1601" s="4">
        <v>66000</v>
      </c>
      <c r="O1601" s="4">
        <v>1116751.2048000002</v>
      </c>
    </row>
    <row r="1602" spans="1:15" x14ac:dyDescent="0.3">
      <c r="A1602" s="5" t="str">
        <f>List!$I$6</f>
        <v>2018-19</v>
      </c>
      <c r="B1602" s="5" t="s">
        <v>16</v>
      </c>
      <c r="C1602" s="5">
        <v>10</v>
      </c>
      <c r="D1602" s="5" t="s">
        <v>1817</v>
      </c>
      <c r="E1602" s="5" t="s">
        <v>195</v>
      </c>
      <c r="F1602" s="5">
        <v>75</v>
      </c>
      <c r="G1602" s="5" t="s">
        <v>1619</v>
      </c>
      <c r="H1602" s="5" t="s">
        <v>204</v>
      </c>
      <c r="I1602" s="5" t="s">
        <v>59</v>
      </c>
      <c r="J1602" s="5" t="s">
        <v>86</v>
      </c>
      <c r="K1602" s="5" t="s">
        <v>21</v>
      </c>
      <c r="L1602" s="5" t="s">
        <v>22</v>
      </c>
      <c r="M1602" s="5" t="s">
        <v>1840</v>
      </c>
      <c r="N1602" s="6">
        <v>22500</v>
      </c>
      <c r="O1602" s="6">
        <v>860758.79999999993</v>
      </c>
    </row>
    <row r="1603" spans="1:15" x14ac:dyDescent="0.3">
      <c r="A1603" s="3" t="str">
        <f>List!$I$6</f>
        <v>2018-19</v>
      </c>
      <c r="B1603" s="3" t="s">
        <v>16</v>
      </c>
      <c r="C1603" s="3">
        <v>10</v>
      </c>
      <c r="D1603" s="3" t="s">
        <v>1817</v>
      </c>
      <c r="E1603" s="3" t="s">
        <v>109</v>
      </c>
      <c r="F1603" s="3">
        <v>81</v>
      </c>
      <c r="G1603" s="3" t="s">
        <v>1620</v>
      </c>
      <c r="H1603" s="3" t="s">
        <v>130</v>
      </c>
      <c r="I1603" s="3" t="s">
        <v>80</v>
      </c>
      <c r="J1603" s="3" t="s">
        <v>33</v>
      </c>
      <c r="K1603" s="3" t="s">
        <v>48</v>
      </c>
      <c r="L1603" s="3" t="s">
        <v>49</v>
      </c>
      <c r="M1603" s="3" t="s">
        <v>1840</v>
      </c>
      <c r="N1603" s="4">
        <v>48000</v>
      </c>
      <c r="O1603" s="4">
        <v>14703407.2064</v>
      </c>
    </row>
    <row r="1604" spans="1:15" x14ac:dyDescent="0.3">
      <c r="A1604" s="5" t="str">
        <f>List!$I$6</f>
        <v>2018-19</v>
      </c>
      <c r="B1604" s="5" t="s">
        <v>92</v>
      </c>
      <c r="C1604" s="5">
        <v>12</v>
      </c>
      <c r="D1604" s="5" t="s">
        <v>1817</v>
      </c>
      <c r="E1604" s="5" t="s">
        <v>73</v>
      </c>
      <c r="F1604" s="5">
        <v>19</v>
      </c>
      <c r="G1604" s="5" t="s">
        <v>1544</v>
      </c>
      <c r="H1604" s="5" t="s">
        <v>1491</v>
      </c>
      <c r="I1604" s="5" t="s">
        <v>32</v>
      </c>
      <c r="J1604" s="5" t="s">
        <v>33</v>
      </c>
      <c r="K1604" s="5" t="s">
        <v>48</v>
      </c>
      <c r="L1604" s="5" t="s">
        <v>49</v>
      </c>
      <c r="M1604" s="5" t="s">
        <v>1840</v>
      </c>
      <c r="N1604" s="6">
        <v>18000</v>
      </c>
      <c r="O1604" s="6">
        <v>53094.887999999992</v>
      </c>
    </row>
    <row r="1605" spans="1:15" x14ac:dyDescent="0.3">
      <c r="A1605" s="3" t="str">
        <f>List!$I$6</f>
        <v>2018-19</v>
      </c>
      <c r="B1605" s="3" t="s">
        <v>92</v>
      </c>
      <c r="C1605" s="3">
        <v>12</v>
      </c>
      <c r="D1605" s="3" t="s">
        <v>1817</v>
      </c>
      <c r="E1605" s="3" t="s">
        <v>277</v>
      </c>
      <c r="F1605" s="3">
        <v>72</v>
      </c>
      <c r="G1605" s="3" t="s">
        <v>1621</v>
      </c>
      <c r="H1605" s="3" t="s">
        <v>526</v>
      </c>
      <c r="I1605" s="3" t="s">
        <v>54</v>
      </c>
      <c r="J1605" s="3" t="s">
        <v>33</v>
      </c>
      <c r="K1605" s="3" t="s">
        <v>34</v>
      </c>
      <c r="L1605" s="3" t="s">
        <v>35</v>
      </c>
      <c r="M1605" s="3" t="s">
        <v>1841</v>
      </c>
      <c r="N1605" s="4">
        <v>36000</v>
      </c>
      <c r="O1605" s="4">
        <v>18803262.297600001</v>
      </c>
    </row>
    <row r="1606" spans="1:15" x14ac:dyDescent="0.3">
      <c r="A1606" s="5" t="str">
        <f>List!$I$6</f>
        <v>2018-19</v>
      </c>
      <c r="B1606" s="5" t="s">
        <v>60</v>
      </c>
      <c r="C1606" s="5">
        <v>6</v>
      </c>
      <c r="D1606" s="5" t="s">
        <v>1819</v>
      </c>
      <c r="E1606" s="5" t="s">
        <v>104</v>
      </c>
      <c r="F1606" s="5">
        <v>38</v>
      </c>
      <c r="G1606" s="5" t="s">
        <v>105</v>
      </c>
      <c r="H1606" s="5" t="s">
        <v>298</v>
      </c>
      <c r="I1606" s="5" t="s">
        <v>80</v>
      </c>
      <c r="J1606" s="5" t="s">
        <v>1806</v>
      </c>
      <c r="K1606" s="5" t="s">
        <v>27</v>
      </c>
      <c r="L1606" s="5" t="s">
        <v>35</v>
      </c>
      <c r="M1606" s="5" t="s">
        <v>1840</v>
      </c>
      <c r="N1606" s="6">
        <v>57000</v>
      </c>
      <c r="O1606" s="6">
        <v>36789085.555200003</v>
      </c>
    </row>
    <row r="1607" spans="1:15" x14ac:dyDescent="0.3">
      <c r="A1607" s="3" t="str">
        <f>List!$I$6</f>
        <v>2018-19</v>
      </c>
      <c r="B1607" s="3" t="s">
        <v>60</v>
      </c>
      <c r="C1607" s="3">
        <v>6</v>
      </c>
      <c r="D1607" s="3" t="s">
        <v>1819</v>
      </c>
      <c r="E1607" s="3" t="s">
        <v>260</v>
      </c>
      <c r="F1607" s="3">
        <v>17</v>
      </c>
      <c r="G1607" s="3" t="s">
        <v>152</v>
      </c>
      <c r="H1607" s="3" t="s">
        <v>1457</v>
      </c>
      <c r="I1607" s="3" t="s">
        <v>80</v>
      </c>
      <c r="J1607" s="3" t="s">
        <v>33</v>
      </c>
      <c r="K1607" s="3" t="s">
        <v>27</v>
      </c>
      <c r="L1607" s="3" t="s">
        <v>28</v>
      </c>
      <c r="M1607" s="3" t="s">
        <v>1840</v>
      </c>
      <c r="N1607" s="4">
        <v>55500</v>
      </c>
      <c r="O1607" s="4">
        <v>20498325.655499998</v>
      </c>
    </row>
    <row r="1608" spans="1:15" x14ac:dyDescent="0.3">
      <c r="A1608" s="5" t="str">
        <f>List!$I$6</f>
        <v>2018-19</v>
      </c>
      <c r="B1608" s="5" t="s">
        <v>50</v>
      </c>
      <c r="C1608" s="5">
        <v>11</v>
      </c>
      <c r="D1608" s="5" t="s">
        <v>1817</v>
      </c>
      <c r="E1608" s="5" t="s">
        <v>163</v>
      </c>
      <c r="F1608" s="5">
        <v>83</v>
      </c>
      <c r="G1608" s="5" t="s">
        <v>355</v>
      </c>
      <c r="H1608" s="5" t="s">
        <v>634</v>
      </c>
      <c r="I1608" s="5" t="s">
        <v>20</v>
      </c>
      <c r="J1608" s="5" t="s">
        <v>44</v>
      </c>
      <c r="K1608" s="5" t="s">
        <v>27</v>
      </c>
      <c r="L1608" s="5" t="s">
        <v>28</v>
      </c>
      <c r="M1608" s="5" t="s">
        <v>1840</v>
      </c>
      <c r="N1608" s="6">
        <v>63000</v>
      </c>
      <c r="O1608" s="6">
        <v>9628081.5708000027</v>
      </c>
    </row>
    <row r="1609" spans="1:15" x14ac:dyDescent="0.3">
      <c r="A1609" s="3" t="str">
        <f>List!$I$6</f>
        <v>2018-19</v>
      </c>
      <c r="B1609" s="3" t="s">
        <v>101</v>
      </c>
      <c r="C1609" s="3">
        <v>9</v>
      </c>
      <c r="D1609" s="3" t="s">
        <v>1816</v>
      </c>
      <c r="E1609" s="3" t="s">
        <v>17</v>
      </c>
      <c r="F1609" s="3">
        <v>50</v>
      </c>
      <c r="G1609" s="3" t="s">
        <v>1622</v>
      </c>
      <c r="H1609" s="3" t="s">
        <v>661</v>
      </c>
      <c r="I1609" s="3" t="s">
        <v>59</v>
      </c>
      <c r="J1609" s="3" t="s">
        <v>44</v>
      </c>
      <c r="K1609" s="3" t="s">
        <v>21</v>
      </c>
      <c r="L1609" s="3" t="s">
        <v>22</v>
      </c>
      <c r="M1609" s="3" t="s">
        <v>1839</v>
      </c>
      <c r="N1609" s="4">
        <v>18000</v>
      </c>
      <c r="O1609" s="4">
        <v>1050575.7527999999</v>
      </c>
    </row>
    <row r="1610" spans="1:15" x14ac:dyDescent="0.3">
      <c r="A1610" s="5" t="str">
        <f>List!$I$6</f>
        <v>2018-19</v>
      </c>
      <c r="B1610" s="5" t="s">
        <v>101</v>
      </c>
      <c r="C1610" s="5">
        <v>9</v>
      </c>
      <c r="D1610" s="5" t="s">
        <v>1816</v>
      </c>
      <c r="E1610" s="5" t="s">
        <v>163</v>
      </c>
      <c r="F1610" s="5">
        <v>39</v>
      </c>
      <c r="G1610" s="5" t="s">
        <v>1096</v>
      </c>
      <c r="H1610" s="5" t="s">
        <v>262</v>
      </c>
      <c r="I1610" s="5" t="s">
        <v>20</v>
      </c>
      <c r="J1610" s="5" t="s">
        <v>1806</v>
      </c>
      <c r="K1610" s="5" t="s">
        <v>48</v>
      </c>
      <c r="L1610" s="5" t="s">
        <v>55</v>
      </c>
      <c r="M1610" s="5" t="s">
        <v>1839</v>
      </c>
      <c r="N1610" s="6">
        <v>52500</v>
      </c>
      <c r="O1610" s="6">
        <v>7568300.6793</v>
      </c>
    </row>
    <row r="1611" spans="1:15" x14ac:dyDescent="0.3">
      <c r="A1611" s="3" t="str">
        <f>List!$I$6</f>
        <v>2018-19</v>
      </c>
      <c r="B1611" s="3" t="s">
        <v>36</v>
      </c>
      <c r="C1611" s="3">
        <v>8</v>
      </c>
      <c r="D1611" s="3" t="s">
        <v>1816</v>
      </c>
      <c r="E1611" s="3" t="s">
        <v>191</v>
      </c>
      <c r="F1611" s="3">
        <v>64</v>
      </c>
      <c r="G1611" s="3" t="s">
        <v>1623</v>
      </c>
      <c r="H1611" s="3" t="s">
        <v>1177</v>
      </c>
      <c r="I1611" s="3" t="s">
        <v>26</v>
      </c>
      <c r="J1611" s="3" t="s">
        <v>72</v>
      </c>
      <c r="K1611" s="3" t="s">
        <v>48</v>
      </c>
      <c r="L1611" s="3" t="s">
        <v>49</v>
      </c>
      <c r="M1611" s="3" t="s">
        <v>1841</v>
      </c>
      <c r="N1611" s="4">
        <v>37500</v>
      </c>
      <c r="O1611" s="4">
        <v>234162.22500000001</v>
      </c>
    </row>
    <row r="1612" spans="1:15" x14ac:dyDescent="0.3">
      <c r="A1612" s="5" t="str">
        <f>List!$I$6</f>
        <v>2018-19</v>
      </c>
      <c r="B1612" s="5" t="s">
        <v>36</v>
      </c>
      <c r="C1612" s="5">
        <v>8</v>
      </c>
      <c r="D1612" s="5" t="s">
        <v>1816</v>
      </c>
      <c r="E1612" s="5" t="s">
        <v>41</v>
      </c>
      <c r="F1612" s="5">
        <v>73</v>
      </c>
      <c r="G1612" s="5" t="s">
        <v>241</v>
      </c>
      <c r="H1612" s="5" t="s">
        <v>1007</v>
      </c>
      <c r="I1612" s="5" t="s">
        <v>80</v>
      </c>
      <c r="J1612" s="5" t="s">
        <v>44</v>
      </c>
      <c r="K1612" s="5" t="s">
        <v>48</v>
      </c>
      <c r="L1612" s="5" t="s">
        <v>49</v>
      </c>
      <c r="M1612" s="5" t="s">
        <v>1840</v>
      </c>
      <c r="N1612" s="6">
        <v>67500</v>
      </c>
      <c r="O1612" s="6">
        <v>14079590.315999998</v>
      </c>
    </row>
    <row r="1613" spans="1:15" x14ac:dyDescent="0.3">
      <c r="A1613" s="3" t="str">
        <f>List!$I$6</f>
        <v>2018-19</v>
      </c>
      <c r="B1613" s="3" t="s">
        <v>141</v>
      </c>
      <c r="C1613" s="3">
        <v>5</v>
      </c>
      <c r="D1613" s="3" t="s">
        <v>1819</v>
      </c>
      <c r="E1613" s="3" t="s">
        <v>714</v>
      </c>
      <c r="F1613" s="3">
        <v>12</v>
      </c>
      <c r="G1613" s="3" t="s">
        <v>1178</v>
      </c>
      <c r="H1613" s="3" t="s">
        <v>53</v>
      </c>
      <c r="I1613" s="3" t="s">
        <v>54</v>
      </c>
      <c r="J1613" s="3" t="s">
        <v>33</v>
      </c>
      <c r="K1613" s="3" t="s">
        <v>48</v>
      </c>
      <c r="L1613" s="3" t="s">
        <v>55</v>
      </c>
      <c r="M1613" s="3" t="s">
        <v>1839</v>
      </c>
      <c r="N1613" s="4">
        <v>66000</v>
      </c>
      <c r="O1613" s="4">
        <v>516296.81664000003</v>
      </c>
    </row>
    <row r="1614" spans="1:15" x14ac:dyDescent="0.3">
      <c r="A1614" s="5" t="str">
        <f>List!$I$6</f>
        <v>2018-19</v>
      </c>
      <c r="B1614" s="5" t="s">
        <v>141</v>
      </c>
      <c r="C1614" s="5">
        <v>5</v>
      </c>
      <c r="D1614" s="5" t="s">
        <v>1819</v>
      </c>
      <c r="E1614" s="5" t="s">
        <v>226</v>
      </c>
      <c r="F1614" s="5">
        <v>52</v>
      </c>
      <c r="G1614" s="5" t="s">
        <v>645</v>
      </c>
      <c r="H1614" s="5" t="s">
        <v>446</v>
      </c>
      <c r="I1614" s="5" t="s">
        <v>20</v>
      </c>
      <c r="J1614" s="5" t="s">
        <v>72</v>
      </c>
      <c r="K1614" s="5" t="s">
        <v>34</v>
      </c>
      <c r="L1614" s="5" t="s">
        <v>35</v>
      </c>
      <c r="M1614" s="5" t="s">
        <v>1841</v>
      </c>
      <c r="N1614" s="6">
        <v>4500</v>
      </c>
      <c r="O1614" s="6">
        <v>35741.217600000004</v>
      </c>
    </row>
    <row r="1615" spans="1:15" x14ac:dyDescent="0.3">
      <c r="A1615" s="3" t="str">
        <f>List!$I$6</f>
        <v>2018-19</v>
      </c>
      <c r="B1615" s="3" t="s">
        <v>92</v>
      </c>
      <c r="C1615" s="3">
        <v>12</v>
      </c>
      <c r="D1615" s="3" t="s">
        <v>1817</v>
      </c>
      <c r="E1615" s="3" t="s">
        <v>119</v>
      </c>
      <c r="F1615" s="3">
        <v>66</v>
      </c>
      <c r="G1615" s="3" t="s">
        <v>244</v>
      </c>
      <c r="H1615" s="3" t="s">
        <v>976</v>
      </c>
      <c r="I1615" s="3" t="s">
        <v>54</v>
      </c>
      <c r="J1615" s="3" t="s">
        <v>44</v>
      </c>
      <c r="K1615" s="3" t="s">
        <v>21</v>
      </c>
      <c r="L1615" s="3" t="s">
        <v>22</v>
      </c>
      <c r="M1615" s="3" t="s">
        <v>1841</v>
      </c>
      <c r="N1615" s="4">
        <v>58500</v>
      </c>
      <c r="O1615" s="4">
        <v>1185706.9223999998</v>
      </c>
    </row>
    <row r="1616" spans="1:15" x14ac:dyDescent="0.3">
      <c r="A1616" s="5" t="str">
        <f>List!$I$6</f>
        <v>2018-19</v>
      </c>
      <c r="B1616" s="5" t="s">
        <v>92</v>
      </c>
      <c r="C1616" s="5">
        <v>12</v>
      </c>
      <c r="D1616" s="5" t="s">
        <v>1817</v>
      </c>
      <c r="E1616" s="5" t="s">
        <v>84</v>
      </c>
      <c r="F1616" s="5">
        <v>27</v>
      </c>
      <c r="G1616" s="5" t="s">
        <v>223</v>
      </c>
      <c r="H1616" s="5" t="s">
        <v>1414</v>
      </c>
      <c r="I1616" s="5" t="s">
        <v>59</v>
      </c>
      <c r="J1616" s="5" t="s">
        <v>33</v>
      </c>
      <c r="K1616" s="5" t="s">
        <v>48</v>
      </c>
      <c r="L1616" s="5" t="s">
        <v>55</v>
      </c>
      <c r="M1616" s="5" t="s">
        <v>1839</v>
      </c>
      <c r="N1616" s="6">
        <v>66000</v>
      </c>
      <c r="O1616" s="6">
        <v>471775.07231999998</v>
      </c>
    </row>
    <row r="1617" spans="1:15" x14ac:dyDescent="0.3">
      <c r="A1617" s="3" t="str">
        <f>List!$I$6</f>
        <v>2018-19</v>
      </c>
      <c r="B1617" s="3" t="s">
        <v>116</v>
      </c>
      <c r="C1617" s="3">
        <v>1</v>
      </c>
      <c r="D1617" s="3" t="s">
        <v>1818</v>
      </c>
      <c r="E1617" s="3" t="s">
        <v>145</v>
      </c>
      <c r="F1617" s="3">
        <v>16</v>
      </c>
      <c r="G1617" s="3" t="s">
        <v>1461</v>
      </c>
      <c r="H1617" s="3" t="s">
        <v>751</v>
      </c>
      <c r="I1617" s="3" t="s">
        <v>63</v>
      </c>
      <c r="J1617" s="3" t="s">
        <v>44</v>
      </c>
      <c r="K1617" s="3" t="s">
        <v>21</v>
      </c>
      <c r="L1617" s="3" t="s">
        <v>22</v>
      </c>
      <c r="M1617" s="3" t="s">
        <v>1841</v>
      </c>
      <c r="N1617" s="4">
        <v>18000</v>
      </c>
      <c r="O1617" s="4">
        <v>1059881.5392</v>
      </c>
    </row>
    <row r="1618" spans="1:15" x14ac:dyDescent="0.3">
      <c r="A1618" s="5" t="str">
        <f>List!$I$6</f>
        <v>2018-19</v>
      </c>
      <c r="B1618" s="5" t="s">
        <v>16</v>
      </c>
      <c r="C1618" s="5">
        <v>10</v>
      </c>
      <c r="D1618" s="5" t="s">
        <v>1817</v>
      </c>
      <c r="E1618" s="7" t="s">
        <v>17</v>
      </c>
      <c r="F1618" s="7">
        <v>23</v>
      </c>
      <c r="G1618" s="5" t="s">
        <v>884</v>
      </c>
      <c r="H1618" s="5" t="s">
        <v>256</v>
      </c>
      <c r="I1618" s="5" t="s">
        <v>40</v>
      </c>
      <c r="J1618" s="5" t="s">
        <v>33</v>
      </c>
      <c r="K1618" s="5" t="s">
        <v>48</v>
      </c>
      <c r="L1618" s="5" t="s">
        <v>49</v>
      </c>
      <c r="M1618" s="5" t="s">
        <v>1841</v>
      </c>
      <c r="N1618" s="6">
        <v>3000</v>
      </c>
      <c r="O1618" s="6">
        <v>12362.503999999999</v>
      </c>
    </row>
    <row r="1619" spans="1:15" x14ac:dyDescent="0.3">
      <c r="A1619" s="3" t="str">
        <f>List!$I$6</f>
        <v>2018-19</v>
      </c>
      <c r="B1619" s="3" t="s">
        <v>116</v>
      </c>
      <c r="C1619" s="3">
        <v>1</v>
      </c>
      <c r="D1619" s="3" t="s">
        <v>1818</v>
      </c>
      <c r="E1619" s="8" t="s">
        <v>77</v>
      </c>
      <c r="F1619" s="8">
        <v>2</v>
      </c>
      <c r="G1619" s="3" t="s">
        <v>1624</v>
      </c>
      <c r="H1619" s="3" t="s">
        <v>674</v>
      </c>
      <c r="I1619" s="3" t="s">
        <v>32</v>
      </c>
      <c r="J1619" s="3" t="s">
        <v>72</v>
      </c>
      <c r="K1619" s="3" t="s">
        <v>34</v>
      </c>
      <c r="L1619" s="3" t="s">
        <v>35</v>
      </c>
      <c r="M1619" s="3" t="s">
        <v>1840</v>
      </c>
      <c r="N1619" s="4">
        <v>43500</v>
      </c>
      <c r="O1619" s="4">
        <v>9069628.1860800013</v>
      </c>
    </row>
    <row r="1620" spans="1:15" x14ac:dyDescent="0.3">
      <c r="A1620" s="5" t="str">
        <f>List!$I$6</f>
        <v>2018-19</v>
      </c>
      <c r="B1620" s="5" t="s">
        <v>16</v>
      </c>
      <c r="C1620" s="5">
        <v>10</v>
      </c>
      <c r="D1620" s="5" t="s">
        <v>1817</v>
      </c>
      <c r="E1620" s="7" t="s">
        <v>267</v>
      </c>
      <c r="F1620" s="7">
        <v>5</v>
      </c>
      <c r="G1620" s="5" t="s">
        <v>1391</v>
      </c>
      <c r="H1620" s="5" t="s">
        <v>674</v>
      </c>
      <c r="I1620" s="5" t="s">
        <v>32</v>
      </c>
      <c r="J1620" s="5" t="s">
        <v>72</v>
      </c>
      <c r="K1620" s="5" t="s">
        <v>34</v>
      </c>
      <c r="L1620" s="5" t="s">
        <v>35</v>
      </c>
      <c r="M1620" s="5" t="s">
        <v>1840</v>
      </c>
      <c r="N1620" s="6">
        <v>81000</v>
      </c>
      <c r="O1620" s="6">
        <v>41185231.164000005</v>
      </c>
    </row>
    <row r="1621" spans="1:15" x14ac:dyDescent="0.3">
      <c r="A1621" s="3" t="str">
        <f>List!$I$6</f>
        <v>2018-19</v>
      </c>
      <c r="B1621" s="3" t="s">
        <v>83</v>
      </c>
      <c r="C1621" s="3">
        <v>3</v>
      </c>
      <c r="D1621" s="3" t="s">
        <v>1818</v>
      </c>
      <c r="E1621" s="8" t="s">
        <v>374</v>
      </c>
      <c r="F1621" s="8">
        <v>19</v>
      </c>
      <c r="G1621" s="3" t="s">
        <v>1588</v>
      </c>
      <c r="H1621" s="3" t="s">
        <v>1625</v>
      </c>
      <c r="I1621" s="3" t="s">
        <v>80</v>
      </c>
      <c r="J1621" s="3" t="s">
        <v>1805</v>
      </c>
      <c r="K1621" s="3" t="s">
        <v>48</v>
      </c>
      <c r="L1621" s="3" t="s">
        <v>49</v>
      </c>
      <c r="M1621" s="3" t="s">
        <v>1841</v>
      </c>
      <c r="N1621" s="4">
        <v>90000</v>
      </c>
      <c r="O1621" s="4">
        <v>1942490.2464000001</v>
      </c>
    </row>
    <row r="1622" spans="1:15" x14ac:dyDescent="0.3">
      <c r="A1622" s="5" t="str">
        <f>List!$I$6</f>
        <v>2018-19</v>
      </c>
      <c r="B1622" s="5" t="s">
        <v>92</v>
      </c>
      <c r="C1622" s="5">
        <v>12</v>
      </c>
      <c r="D1622" s="5" t="s">
        <v>1817</v>
      </c>
      <c r="E1622" s="5" t="s">
        <v>359</v>
      </c>
      <c r="F1622" s="5">
        <v>64</v>
      </c>
      <c r="G1622" s="5" t="s">
        <v>1537</v>
      </c>
      <c r="H1622" s="5" t="s">
        <v>438</v>
      </c>
      <c r="I1622" s="5" t="s">
        <v>40</v>
      </c>
      <c r="J1622" s="5" t="s">
        <v>72</v>
      </c>
      <c r="K1622" s="5" t="s">
        <v>48</v>
      </c>
      <c r="L1622" s="5" t="s">
        <v>49</v>
      </c>
      <c r="M1622" s="5" t="s">
        <v>1840</v>
      </c>
      <c r="N1622" s="6">
        <v>52500</v>
      </c>
      <c r="O1622" s="6">
        <v>3485075.7570000002</v>
      </c>
    </row>
    <row r="1623" spans="1:15" x14ac:dyDescent="0.3">
      <c r="A1623" s="3" t="str">
        <f>List!$I$6</f>
        <v>2018-19</v>
      </c>
      <c r="B1623" s="3" t="s">
        <v>76</v>
      </c>
      <c r="C1623" s="3">
        <v>4</v>
      </c>
      <c r="D1623" s="3" t="s">
        <v>1819</v>
      </c>
      <c r="E1623" s="3" t="s">
        <v>260</v>
      </c>
      <c r="F1623" s="3">
        <v>17</v>
      </c>
      <c r="G1623" s="3" t="s">
        <v>1626</v>
      </c>
      <c r="H1623" s="3" t="s">
        <v>654</v>
      </c>
      <c r="I1623" s="3" t="s">
        <v>63</v>
      </c>
      <c r="J1623" s="3" t="s">
        <v>86</v>
      </c>
      <c r="K1623" s="3" t="s">
        <v>27</v>
      </c>
      <c r="L1623" s="3" t="s">
        <v>28</v>
      </c>
      <c r="M1623" s="3" t="s">
        <v>1840</v>
      </c>
      <c r="N1623" s="4">
        <v>90000</v>
      </c>
      <c r="O1623" s="4">
        <v>413671.5</v>
      </c>
    </row>
    <row r="1624" spans="1:15" x14ac:dyDescent="0.3">
      <c r="A1624" s="5" t="str">
        <f>List!$I$6</f>
        <v>2018-19</v>
      </c>
      <c r="B1624" s="5" t="s">
        <v>50</v>
      </c>
      <c r="C1624" s="5">
        <v>11</v>
      </c>
      <c r="D1624" s="5" t="s">
        <v>1817</v>
      </c>
      <c r="E1624" s="5" t="s">
        <v>305</v>
      </c>
      <c r="F1624" s="5">
        <v>73</v>
      </c>
      <c r="G1624" s="5" t="s">
        <v>1011</v>
      </c>
      <c r="H1624" s="5" t="s">
        <v>1147</v>
      </c>
      <c r="I1624" s="5" t="s">
        <v>26</v>
      </c>
      <c r="J1624" s="5" t="s">
        <v>44</v>
      </c>
      <c r="K1624" s="5" t="s">
        <v>48</v>
      </c>
      <c r="L1624" s="5" t="s">
        <v>49</v>
      </c>
      <c r="M1624" s="5" t="s">
        <v>1840</v>
      </c>
      <c r="N1624" s="6">
        <v>115500</v>
      </c>
      <c r="O1624" s="6">
        <v>5488077.0067199999</v>
      </c>
    </row>
    <row r="1625" spans="1:15" x14ac:dyDescent="0.3">
      <c r="A1625" s="3" t="str">
        <f>List!$I$6</f>
        <v>2018-19</v>
      </c>
      <c r="B1625" s="3" t="s">
        <v>50</v>
      </c>
      <c r="C1625" s="3">
        <v>11</v>
      </c>
      <c r="D1625" s="3" t="s">
        <v>1817</v>
      </c>
      <c r="E1625" s="3" t="s">
        <v>157</v>
      </c>
      <c r="F1625" s="3">
        <v>50</v>
      </c>
      <c r="G1625" s="3" t="s">
        <v>529</v>
      </c>
      <c r="H1625" s="3" t="s">
        <v>1261</v>
      </c>
      <c r="I1625" s="3" t="s">
        <v>80</v>
      </c>
      <c r="J1625" s="3" t="s">
        <v>44</v>
      </c>
      <c r="K1625" s="3" t="s">
        <v>21</v>
      </c>
      <c r="L1625" s="3" t="s">
        <v>22</v>
      </c>
      <c r="M1625" s="3" t="s">
        <v>1841</v>
      </c>
      <c r="N1625" s="4">
        <v>88500</v>
      </c>
      <c r="O1625" s="4">
        <v>235507.04319999999</v>
      </c>
    </row>
    <row r="1626" spans="1:15" x14ac:dyDescent="0.3">
      <c r="A1626" s="5" t="str">
        <f>List!$I$6</f>
        <v>2018-19</v>
      </c>
      <c r="B1626" s="5" t="s">
        <v>125</v>
      </c>
      <c r="C1626" s="5">
        <v>7</v>
      </c>
      <c r="D1626" s="5" t="s">
        <v>1816</v>
      </c>
      <c r="E1626" s="5" t="s">
        <v>614</v>
      </c>
      <c r="F1626" s="5">
        <v>53</v>
      </c>
      <c r="G1626" s="5" t="s">
        <v>1627</v>
      </c>
      <c r="H1626" s="5" t="s">
        <v>797</v>
      </c>
      <c r="I1626" s="5" t="s">
        <v>80</v>
      </c>
      <c r="J1626" s="5" t="s">
        <v>1806</v>
      </c>
      <c r="K1626" s="5" t="s">
        <v>21</v>
      </c>
      <c r="L1626" s="5" t="s">
        <v>22</v>
      </c>
      <c r="M1626" s="5" t="s">
        <v>1840</v>
      </c>
      <c r="N1626" s="6">
        <v>60000</v>
      </c>
      <c r="O1626" s="6">
        <v>9160824.8159999996</v>
      </c>
    </row>
    <row r="1627" spans="1:15" x14ac:dyDescent="0.3">
      <c r="A1627" s="3" t="str">
        <f>List!$I$6</f>
        <v>2018-19</v>
      </c>
      <c r="B1627" s="3" t="s">
        <v>116</v>
      </c>
      <c r="C1627" s="3">
        <v>1</v>
      </c>
      <c r="D1627" s="3" t="s">
        <v>1818</v>
      </c>
      <c r="E1627" s="3" t="s">
        <v>154</v>
      </c>
      <c r="F1627" s="3">
        <v>49</v>
      </c>
      <c r="G1627" s="3" t="s">
        <v>937</v>
      </c>
      <c r="H1627" s="3" t="s">
        <v>813</v>
      </c>
      <c r="I1627" s="3" t="s">
        <v>54</v>
      </c>
      <c r="J1627" s="3" t="s">
        <v>1806</v>
      </c>
      <c r="K1627" s="3" t="s">
        <v>34</v>
      </c>
      <c r="L1627" s="3" t="s">
        <v>35</v>
      </c>
      <c r="M1627" s="3" t="s">
        <v>1839</v>
      </c>
      <c r="N1627" s="4">
        <v>33000</v>
      </c>
      <c r="O1627" s="4">
        <v>1152463.4351999999</v>
      </c>
    </row>
    <row r="1628" spans="1:15" x14ac:dyDescent="0.3">
      <c r="A1628" s="5" t="str">
        <f>List!$I$6</f>
        <v>2018-19</v>
      </c>
      <c r="B1628" s="5" t="s">
        <v>76</v>
      </c>
      <c r="C1628" s="5">
        <v>4</v>
      </c>
      <c r="D1628" s="5" t="s">
        <v>1819</v>
      </c>
      <c r="E1628" s="5" t="s">
        <v>238</v>
      </c>
      <c r="F1628" s="5">
        <v>73</v>
      </c>
      <c r="G1628" s="5" t="s">
        <v>1628</v>
      </c>
      <c r="H1628" s="5" t="s">
        <v>1463</v>
      </c>
      <c r="I1628" s="5" t="s">
        <v>32</v>
      </c>
      <c r="J1628" s="5" t="s">
        <v>86</v>
      </c>
      <c r="K1628" s="5" t="s">
        <v>48</v>
      </c>
      <c r="L1628" s="5" t="s">
        <v>49</v>
      </c>
      <c r="M1628" s="5" t="s">
        <v>1840</v>
      </c>
      <c r="N1628" s="6">
        <v>60000</v>
      </c>
      <c r="O1628" s="6">
        <v>27654851.663999997</v>
      </c>
    </row>
    <row r="1629" spans="1:15" x14ac:dyDescent="0.3">
      <c r="A1629" s="3" t="str">
        <f>List!$I$6</f>
        <v>2018-19</v>
      </c>
      <c r="B1629" s="3" t="s">
        <v>16</v>
      </c>
      <c r="C1629" s="3">
        <v>10</v>
      </c>
      <c r="D1629" s="3" t="s">
        <v>1817</v>
      </c>
      <c r="E1629" s="3" t="s">
        <v>250</v>
      </c>
      <c r="F1629" s="3">
        <v>35</v>
      </c>
      <c r="G1629" s="3" t="s">
        <v>1629</v>
      </c>
      <c r="H1629" s="3" t="s">
        <v>1134</v>
      </c>
      <c r="I1629" s="3" t="s">
        <v>26</v>
      </c>
      <c r="J1629" s="3" t="s">
        <v>1805</v>
      </c>
      <c r="K1629" s="3" t="s">
        <v>34</v>
      </c>
      <c r="L1629" s="3" t="s">
        <v>35</v>
      </c>
      <c r="M1629" s="3" t="s">
        <v>1840</v>
      </c>
      <c r="N1629" s="4">
        <v>106500</v>
      </c>
      <c r="O1629" s="4">
        <v>15417204.0561</v>
      </c>
    </row>
    <row r="1630" spans="1:15" x14ac:dyDescent="0.3">
      <c r="A1630" s="5" t="str">
        <f>List!$I$6</f>
        <v>2018-19</v>
      </c>
      <c r="B1630" s="5" t="s">
        <v>76</v>
      </c>
      <c r="C1630" s="5">
        <v>4</v>
      </c>
      <c r="D1630" s="5" t="s">
        <v>1819</v>
      </c>
      <c r="E1630" s="5" t="s">
        <v>421</v>
      </c>
      <c r="F1630" s="5">
        <v>39</v>
      </c>
      <c r="G1630" s="5" t="s">
        <v>846</v>
      </c>
      <c r="H1630" s="5" t="s">
        <v>631</v>
      </c>
      <c r="I1630" s="5" t="s">
        <v>40</v>
      </c>
      <c r="J1630" s="5" t="s">
        <v>86</v>
      </c>
      <c r="K1630" s="5" t="s">
        <v>48</v>
      </c>
      <c r="L1630" s="5" t="s">
        <v>55</v>
      </c>
      <c r="M1630" s="5" t="s">
        <v>1840</v>
      </c>
      <c r="N1630" s="6">
        <v>100500</v>
      </c>
      <c r="O1630" s="6">
        <v>4351815.1215000004</v>
      </c>
    </row>
    <row r="1631" spans="1:15" x14ac:dyDescent="0.3">
      <c r="A1631" s="3" t="str">
        <f>List!$I$6</f>
        <v>2018-19</v>
      </c>
      <c r="B1631" s="3" t="s">
        <v>101</v>
      </c>
      <c r="C1631" s="3">
        <v>9</v>
      </c>
      <c r="D1631" s="3" t="s">
        <v>1816</v>
      </c>
      <c r="E1631" s="3" t="s">
        <v>160</v>
      </c>
      <c r="F1631" s="3">
        <v>75</v>
      </c>
      <c r="G1631" s="3" t="s">
        <v>1458</v>
      </c>
      <c r="H1631" s="3" t="s">
        <v>325</v>
      </c>
      <c r="I1631" s="3" t="s">
        <v>26</v>
      </c>
      <c r="J1631" s="3" t="s">
        <v>33</v>
      </c>
      <c r="K1631" s="3" t="s">
        <v>21</v>
      </c>
      <c r="L1631" s="3" t="s">
        <v>22</v>
      </c>
      <c r="M1631" s="3" t="s">
        <v>1841</v>
      </c>
      <c r="N1631" s="4">
        <v>105000</v>
      </c>
      <c r="O1631" s="4">
        <v>16936601.358599998</v>
      </c>
    </row>
    <row r="1632" spans="1:15" x14ac:dyDescent="0.3">
      <c r="A1632" s="5" t="str">
        <f>List!$I$6</f>
        <v>2018-19</v>
      </c>
      <c r="B1632" s="5" t="s">
        <v>83</v>
      </c>
      <c r="C1632" s="5">
        <v>3</v>
      </c>
      <c r="D1632" s="5" t="s">
        <v>1818</v>
      </c>
      <c r="E1632" s="5" t="s">
        <v>128</v>
      </c>
      <c r="F1632" s="5">
        <v>24</v>
      </c>
      <c r="G1632" s="5" t="s">
        <v>1609</v>
      </c>
      <c r="H1632" s="5" t="s">
        <v>1074</v>
      </c>
      <c r="I1632" s="5" t="s">
        <v>59</v>
      </c>
      <c r="J1632" s="5" t="s">
        <v>33</v>
      </c>
      <c r="K1632" s="5" t="s">
        <v>48</v>
      </c>
      <c r="L1632" s="5" t="s">
        <v>49</v>
      </c>
      <c r="M1632" s="5" t="s">
        <v>1840</v>
      </c>
      <c r="N1632" s="6">
        <v>147000</v>
      </c>
      <c r="O1632" s="6">
        <v>15762245.2064</v>
      </c>
    </row>
    <row r="1633" spans="1:15" x14ac:dyDescent="0.3">
      <c r="A1633" s="3" t="str">
        <f>List!$I$6</f>
        <v>2018-19</v>
      </c>
      <c r="B1633" s="3" t="s">
        <v>76</v>
      </c>
      <c r="C1633" s="3">
        <v>4</v>
      </c>
      <c r="D1633" s="3" t="s">
        <v>1819</v>
      </c>
      <c r="E1633" s="8" t="s">
        <v>332</v>
      </c>
      <c r="F1633" s="8">
        <v>56</v>
      </c>
      <c r="G1633" s="3" t="s">
        <v>1533</v>
      </c>
      <c r="H1633" s="3" t="s">
        <v>843</v>
      </c>
      <c r="I1633" s="3" t="s">
        <v>32</v>
      </c>
      <c r="J1633" s="3" t="s">
        <v>1805</v>
      </c>
      <c r="K1633" s="3" t="s">
        <v>34</v>
      </c>
      <c r="L1633" s="3" t="s">
        <v>35</v>
      </c>
      <c r="M1633" s="3" t="s">
        <v>1841</v>
      </c>
      <c r="N1633" s="4">
        <v>46500</v>
      </c>
      <c r="O1633" s="4">
        <v>744779.80500000005</v>
      </c>
    </row>
    <row r="1634" spans="1:15" x14ac:dyDescent="0.3">
      <c r="A1634" s="5" t="str">
        <f>List!$I$6</f>
        <v>2018-19</v>
      </c>
      <c r="B1634" s="5" t="s">
        <v>101</v>
      </c>
      <c r="C1634" s="5">
        <v>9</v>
      </c>
      <c r="D1634" s="5" t="s">
        <v>1816</v>
      </c>
      <c r="E1634" s="7" t="s">
        <v>89</v>
      </c>
      <c r="F1634" s="7">
        <v>70</v>
      </c>
      <c r="G1634" s="5" t="s">
        <v>1140</v>
      </c>
      <c r="H1634" s="5" t="s">
        <v>1028</v>
      </c>
      <c r="I1634" s="5" t="s">
        <v>63</v>
      </c>
      <c r="J1634" s="5" t="s">
        <v>1806</v>
      </c>
      <c r="K1634" s="5" t="s">
        <v>21</v>
      </c>
      <c r="L1634" s="5" t="s">
        <v>22</v>
      </c>
      <c r="M1634" s="5" t="s">
        <v>1840</v>
      </c>
      <c r="N1634" s="6">
        <v>54000</v>
      </c>
      <c r="O1634" s="6">
        <v>5037212.0303999996</v>
      </c>
    </row>
    <row r="1635" spans="1:15" x14ac:dyDescent="0.3">
      <c r="A1635" s="3" t="str">
        <f>List!$I$6</f>
        <v>2018-19</v>
      </c>
      <c r="B1635" s="3" t="s">
        <v>83</v>
      </c>
      <c r="C1635" s="3">
        <v>3</v>
      </c>
      <c r="D1635" s="3" t="s">
        <v>1818</v>
      </c>
      <c r="E1635" s="8" t="s">
        <v>344</v>
      </c>
      <c r="F1635" s="8">
        <v>83</v>
      </c>
      <c r="G1635" s="3" t="s">
        <v>486</v>
      </c>
      <c r="H1635" s="3" t="s">
        <v>707</v>
      </c>
      <c r="I1635" s="3" t="s">
        <v>54</v>
      </c>
      <c r="J1635" s="3" t="s">
        <v>33</v>
      </c>
      <c r="K1635" s="3" t="s">
        <v>27</v>
      </c>
      <c r="L1635" s="3" t="s">
        <v>28</v>
      </c>
      <c r="M1635" s="3" t="s">
        <v>1840</v>
      </c>
      <c r="N1635" s="4">
        <v>133500</v>
      </c>
      <c r="O1635" s="4">
        <v>1853049.51612</v>
      </c>
    </row>
    <row r="1636" spans="1:15" x14ac:dyDescent="0.3">
      <c r="A1636" s="5" t="str">
        <f>List!$I$6</f>
        <v>2018-19</v>
      </c>
      <c r="B1636" s="5" t="s">
        <v>60</v>
      </c>
      <c r="C1636" s="5">
        <v>6</v>
      </c>
      <c r="D1636" s="5" t="s">
        <v>1819</v>
      </c>
      <c r="E1636" s="7" t="s">
        <v>330</v>
      </c>
      <c r="F1636" s="7">
        <v>39</v>
      </c>
      <c r="G1636" s="5" t="s">
        <v>888</v>
      </c>
      <c r="H1636" s="5" t="s">
        <v>869</v>
      </c>
      <c r="I1636" s="5" t="s">
        <v>63</v>
      </c>
      <c r="J1636" s="5" t="s">
        <v>1806</v>
      </c>
      <c r="K1636" s="5" t="s">
        <v>48</v>
      </c>
      <c r="L1636" s="5" t="s">
        <v>55</v>
      </c>
      <c r="M1636" s="5" t="s">
        <v>1840</v>
      </c>
      <c r="N1636" s="6">
        <v>82500</v>
      </c>
      <c r="O1636" s="6">
        <v>33730275.280000001</v>
      </c>
    </row>
    <row r="1637" spans="1:15" x14ac:dyDescent="0.3">
      <c r="A1637" s="3" t="str">
        <f>List!$I$6</f>
        <v>2018-19</v>
      </c>
      <c r="B1637" s="3" t="s">
        <v>92</v>
      </c>
      <c r="C1637" s="3">
        <v>12</v>
      </c>
      <c r="D1637" s="3" t="s">
        <v>1817</v>
      </c>
      <c r="E1637" s="3" t="s">
        <v>332</v>
      </c>
      <c r="F1637" s="3">
        <v>74</v>
      </c>
      <c r="G1637" s="3" t="s">
        <v>1595</v>
      </c>
      <c r="H1637" s="3" t="s">
        <v>1162</v>
      </c>
      <c r="I1637" s="3" t="s">
        <v>32</v>
      </c>
      <c r="J1637" s="3" t="s">
        <v>1805</v>
      </c>
      <c r="K1637" s="3" t="s">
        <v>27</v>
      </c>
      <c r="L1637" s="3" t="s">
        <v>28</v>
      </c>
      <c r="M1637" s="3" t="s">
        <v>1840</v>
      </c>
      <c r="N1637" s="4">
        <v>129000</v>
      </c>
      <c r="O1637" s="4">
        <v>46267752.120480008</v>
      </c>
    </row>
    <row r="1638" spans="1:15" x14ac:dyDescent="0.3">
      <c r="A1638" s="5" t="str">
        <f>List!$I$6</f>
        <v>2018-19</v>
      </c>
      <c r="B1638" s="5" t="s">
        <v>83</v>
      </c>
      <c r="C1638" s="5">
        <v>3</v>
      </c>
      <c r="D1638" s="5" t="s">
        <v>1818</v>
      </c>
      <c r="E1638" s="7" t="s">
        <v>154</v>
      </c>
      <c r="F1638" s="7">
        <v>27</v>
      </c>
      <c r="G1638" s="5" t="s">
        <v>1328</v>
      </c>
      <c r="H1638" s="5" t="s">
        <v>350</v>
      </c>
      <c r="I1638" s="5" t="s">
        <v>80</v>
      </c>
      <c r="J1638" s="5" t="s">
        <v>72</v>
      </c>
      <c r="K1638" s="5" t="s">
        <v>48</v>
      </c>
      <c r="L1638" s="5" t="s">
        <v>55</v>
      </c>
      <c r="M1638" s="5" t="s">
        <v>1840</v>
      </c>
      <c r="N1638" s="6">
        <v>130500</v>
      </c>
      <c r="O1638" s="6">
        <v>1393405.2831599999</v>
      </c>
    </row>
    <row r="1639" spans="1:15" x14ac:dyDescent="0.3">
      <c r="A1639" s="3" t="str">
        <f>List!$I$6</f>
        <v>2018-19</v>
      </c>
      <c r="B1639" s="3" t="s">
        <v>116</v>
      </c>
      <c r="C1639" s="3">
        <v>1</v>
      </c>
      <c r="D1639" s="3" t="s">
        <v>1818</v>
      </c>
      <c r="E1639" s="8" t="s">
        <v>160</v>
      </c>
      <c r="F1639" s="8">
        <v>83</v>
      </c>
      <c r="G1639" s="3" t="s">
        <v>1630</v>
      </c>
      <c r="H1639" s="3" t="s">
        <v>697</v>
      </c>
      <c r="I1639" s="3" t="s">
        <v>32</v>
      </c>
      <c r="J1639" s="3" t="s">
        <v>86</v>
      </c>
      <c r="K1639" s="3" t="s">
        <v>27</v>
      </c>
      <c r="L1639" s="3" t="s">
        <v>28</v>
      </c>
      <c r="M1639" s="3" t="s">
        <v>1840</v>
      </c>
      <c r="N1639" s="4">
        <v>132000</v>
      </c>
      <c r="O1639" s="4">
        <v>1069713.568</v>
      </c>
    </row>
    <row r="1640" spans="1:15" x14ac:dyDescent="0.3">
      <c r="A1640" s="5" t="str">
        <f>List!$I$6</f>
        <v>2018-19</v>
      </c>
      <c r="B1640" s="5" t="s">
        <v>116</v>
      </c>
      <c r="C1640" s="5">
        <v>1</v>
      </c>
      <c r="D1640" s="5" t="s">
        <v>1818</v>
      </c>
      <c r="E1640" s="7" t="s">
        <v>286</v>
      </c>
      <c r="F1640" s="7">
        <v>81</v>
      </c>
      <c r="G1640" s="5" t="s">
        <v>1248</v>
      </c>
      <c r="H1640" s="5" t="s">
        <v>216</v>
      </c>
      <c r="I1640" s="5" t="s">
        <v>63</v>
      </c>
      <c r="J1640" s="5" t="s">
        <v>72</v>
      </c>
      <c r="K1640" s="5" t="s">
        <v>48</v>
      </c>
      <c r="L1640" s="5" t="s">
        <v>49</v>
      </c>
      <c r="M1640" s="5" t="s">
        <v>1840</v>
      </c>
      <c r="N1640" s="6">
        <v>93000</v>
      </c>
      <c r="O1640" s="6">
        <v>8275969.0639999993</v>
      </c>
    </row>
    <row r="1641" spans="1:15" x14ac:dyDescent="0.3">
      <c r="A1641" s="3" t="str">
        <f>List!$I$6</f>
        <v>2018-19</v>
      </c>
      <c r="B1641" s="3" t="s">
        <v>116</v>
      </c>
      <c r="C1641" s="3">
        <v>1</v>
      </c>
      <c r="D1641" s="3" t="s">
        <v>1818</v>
      </c>
      <c r="E1641" s="8" t="s">
        <v>540</v>
      </c>
      <c r="F1641" s="8">
        <v>22</v>
      </c>
      <c r="G1641" s="3" t="s">
        <v>1478</v>
      </c>
      <c r="H1641" s="3" t="s">
        <v>789</v>
      </c>
      <c r="I1641" s="3" t="s">
        <v>80</v>
      </c>
      <c r="J1641" s="3" t="s">
        <v>1806</v>
      </c>
      <c r="K1641" s="3" t="s">
        <v>48</v>
      </c>
      <c r="L1641" s="3" t="s">
        <v>55</v>
      </c>
      <c r="M1641" s="3" t="s">
        <v>1841</v>
      </c>
      <c r="N1641" s="4">
        <v>21000</v>
      </c>
      <c r="O1641" s="4">
        <v>147688.71039999998</v>
      </c>
    </row>
    <row r="1642" spans="1:15" x14ac:dyDescent="0.3">
      <c r="A1642" s="5" t="str">
        <f>List!$I$6</f>
        <v>2018-19</v>
      </c>
      <c r="B1642" s="5" t="s">
        <v>116</v>
      </c>
      <c r="C1642" s="5">
        <v>1</v>
      </c>
      <c r="D1642" s="5" t="s">
        <v>1818</v>
      </c>
      <c r="E1642" s="5" t="s">
        <v>214</v>
      </c>
      <c r="F1642" s="5">
        <v>38</v>
      </c>
      <c r="G1642" s="5" t="s">
        <v>830</v>
      </c>
      <c r="H1642" s="5" t="s">
        <v>694</v>
      </c>
      <c r="I1642" s="5" t="s">
        <v>59</v>
      </c>
      <c r="J1642" s="5" t="s">
        <v>72</v>
      </c>
      <c r="K1642" s="5" t="s">
        <v>34</v>
      </c>
      <c r="L1642" s="5" t="s">
        <v>35</v>
      </c>
      <c r="M1642" s="5" t="s">
        <v>1841</v>
      </c>
      <c r="N1642" s="6">
        <v>103500</v>
      </c>
      <c r="O1642" s="6">
        <v>2003175.3119399999</v>
      </c>
    </row>
    <row r="1643" spans="1:15" x14ac:dyDescent="0.3">
      <c r="A1643" s="3" t="str">
        <f>List!$I$6</f>
        <v>2018-19</v>
      </c>
      <c r="B1643" s="3" t="s">
        <v>141</v>
      </c>
      <c r="C1643" s="3">
        <v>5</v>
      </c>
      <c r="D1643" s="3" t="s">
        <v>1819</v>
      </c>
      <c r="E1643" s="3" t="s">
        <v>267</v>
      </c>
      <c r="F1643" s="3">
        <v>73</v>
      </c>
      <c r="G1643" s="3" t="s">
        <v>471</v>
      </c>
      <c r="H1643" s="3" t="s">
        <v>1009</v>
      </c>
      <c r="I1643" s="3" t="s">
        <v>63</v>
      </c>
      <c r="J1643" s="3" t="s">
        <v>33</v>
      </c>
      <c r="K1643" s="3" t="s">
        <v>48</v>
      </c>
      <c r="L1643" s="3" t="s">
        <v>49</v>
      </c>
      <c r="M1643" s="3" t="s">
        <v>1839</v>
      </c>
      <c r="N1643" s="4">
        <v>22500</v>
      </c>
      <c r="O1643" s="4">
        <v>954204.27299999993</v>
      </c>
    </row>
    <row r="1644" spans="1:15" x14ac:dyDescent="0.3">
      <c r="A1644" s="5" t="str">
        <f>List!$I$6</f>
        <v>2018-19</v>
      </c>
      <c r="B1644" s="5" t="s">
        <v>83</v>
      </c>
      <c r="C1644" s="5">
        <v>3</v>
      </c>
      <c r="D1644" s="5" t="s">
        <v>1818</v>
      </c>
      <c r="E1644" s="5" t="s">
        <v>291</v>
      </c>
      <c r="F1644" s="5">
        <v>49</v>
      </c>
      <c r="G1644" s="5" t="s">
        <v>244</v>
      </c>
      <c r="H1644" s="5" t="s">
        <v>1631</v>
      </c>
      <c r="I1644" s="5" t="s">
        <v>32</v>
      </c>
      <c r="J1644" s="5" t="s">
        <v>44</v>
      </c>
      <c r="K1644" s="5" t="s">
        <v>34</v>
      </c>
      <c r="L1644" s="5" t="s">
        <v>35</v>
      </c>
      <c r="M1644" s="5" t="s">
        <v>1839</v>
      </c>
      <c r="N1644" s="6">
        <v>16500</v>
      </c>
      <c r="O1644" s="6">
        <v>371589.06400000001</v>
      </c>
    </row>
    <row r="1645" spans="1:15" x14ac:dyDescent="0.3">
      <c r="A1645" s="3" t="str">
        <f>List!$I$6</f>
        <v>2018-19</v>
      </c>
      <c r="B1645" s="3" t="s">
        <v>16</v>
      </c>
      <c r="C1645" s="3">
        <v>10</v>
      </c>
      <c r="D1645" s="3" t="s">
        <v>1817</v>
      </c>
      <c r="E1645" s="3" t="s">
        <v>126</v>
      </c>
      <c r="F1645" s="3">
        <v>24</v>
      </c>
      <c r="G1645" s="3" t="s">
        <v>432</v>
      </c>
      <c r="H1645" s="3" t="s">
        <v>311</v>
      </c>
      <c r="I1645" s="3" t="s">
        <v>80</v>
      </c>
      <c r="J1645" s="3" t="s">
        <v>1806</v>
      </c>
      <c r="K1645" s="3" t="s">
        <v>48</v>
      </c>
      <c r="L1645" s="3" t="s">
        <v>49</v>
      </c>
      <c r="M1645" s="3" t="s">
        <v>1841</v>
      </c>
      <c r="N1645" s="4">
        <v>45000</v>
      </c>
      <c r="O1645" s="4">
        <v>8615744.6760000009</v>
      </c>
    </row>
    <row r="1646" spans="1:15" x14ac:dyDescent="0.3">
      <c r="A1646" s="5" t="str">
        <f>List!$I$6</f>
        <v>2018-19</v>
      </c>
      <c r="B1646" s="5" t="s">
        <v>45</v>
      </c>
      <c r="C1646" s="5">
        <v>2</v>
      </c>
      <c r="D1646" s="5" t="s">
        <v>1818</v>
      </c>
      <c r="E1646" s="5" t="s">
        <v>93</v>
      </c>
      <c r="F1646" s="5">
        <v>37</v>
      </c>
      <c r="G1646" s="5" t="s">
        <v>1632</v>
      </c>
      <c r="H1646" s="5" t="s">
        <v>862</v>
      </c>
      <c r="I1646" s="5" t="s">
        <v>54</v>
      </c>
      <c r="J1646" s="5" t="s">
        <v>33</v>
      </c>
      <c r="K1646" s="5" t="s">
        <v>21</v>
      </c>
      <c r="L1646" s="5" t="s">
        <v>22</v>
      </c>
      <c r="M1646" s="5" t="s">
        <v>1840</v>
      </c>
      <c r="N1646" s="6">
        <v>33000</v>
      </c>
      <c r="O1646" s="6">
        <v>11098921.8912</v>
      </c>
    </row>
    <row r="1647" spans="1:15" x14ac:dyDescent="0.3">
      <c r="A1647" s="3" t="str">
        <f>List!$I$6</f>
        <v>2018-19</v>
      </c>
      <c r="B1647" s="3" t="s">
        <v>16</v>
      </c>
      <c r="C1647" s="3">
        <v>10</v>
      </c>
      <c r="D1647" s="3" t="s">
        <v>1817</v>
      </c>
      <c r="E1647" s="3" t="s">
        <v>202</v>
      </c>
      <c r="F1647" s="3">
        <v>16</v>
      </c>
      <c r="G1647" s="3" t="s">
        <v>1416</v>
      </c>
      <c r="H1647" s="3" t="s">
        <v>389</v>
      </c>
      <c r="I1647" s="3" t="s">
        <v>40</v>
      </c>
      <c r="J1647" s="3" t="s">
        <v>1806</v>
      </c>
      <c r="K1647" s="3" t="s">
        <v>21</v>
      </c>
      <c r="L1647" s="3" t="s">
        <v>22</v>
      </c>
      <c r="M1647" s="3" t="s">
        <v>1840</v>
      </c>
      <c r="N1647" s="4">
        <v>79500</v>
      </c>
      <c r="O1647" s="4">
        <v>2996737.5327999997</v>
      </c>
    </row>
    <row r="1648" spans="1:15" x14ac:dyDescent="0.3">
      <c r="A1648" s="5" t="str">
        <f>List!$I$6</f>
        <v>2018-19</v>
      </c>
      <c r="B1648" s="5" t="s">
        <v>116</v>
      </c>
      <c r="C1648" s="5">
        <v>1</v>
      </c>
      <c r="D1648" s="5" t="s">
        <v>1818</v>
      </c>
      <c r="E1648" s="5" t="s">
        <v>104</v>
      </c>
      <c r="F1648" s="5">
        <v>65</v>
      </c>
      <c r="G1648" s="5" t="s">
        <v>953</v>
      </c>
      <c r="H1648" s="5" t="s">
        <v>943</v>
      </c>
      <c r="I1648" s="5" t="s">
        <v>32</v>
      </c>
      <c r="J1648" s="5" t="s">
        <v>44</v>
      </c>
      <c r="K1648" s="5" t="s">
        <v>21</v>
      </c>
      <c r="L1648" s="5" t="s">
        <v>22</v>
      </c>
      <c r="M1648" s="5" t="s">
        <v>1841</v>
      </c>
      <c r="N1648" s="6">
        <v>88500</v>
      </c>
      <c r="O1648" s="6">
        <v>11885210.753219999</v>
      </c>
    </row>
    <row r="1649" spans="1:15" x14ac:dyDescent="0.3">
      <c r="A1649" s="3" t="str">
        <f>List!$I$6</f>
        <v>2018-19</v>
      </c>
      <c r="B1649" s="3" t="s">
        <v>125</v>
      </c>
      <c r="C1649" s="3">
        <v>7</v>
      </c>
      <c r="D1649" s="3" t="s">
        <v>1816</v>
      </c>
      <c r="E1649" s="3" t="s">
        <v>219</v>
      </c>
      <c r="F1649" s="3">
        <v>10</v>
      </c>
      <c r="G1649" s="3" t="s">
        <v>386</v>
      </c>
      <c r="H1649" s="3" t="s">
        <v>946</v>
      </c>
      <c r="I1649" s="3" t="s">
        <v>26</v>
      </c>
      <c r="J1649" s="3" t="s">
        <v>1805</v>
      </c>
      <c r="K1649" s="3" t="s">
        <v>48</v>
      </c>
      <c r="L1649" s="3" t="s">
        <v>55</v>
      </c>
      <c r="M1649" s="3" t="s">
        <v>1840</v>
      </c>
      <c r="N1649" s="4">
        <v>78000</v>
      </c>
      <c r="O1649" s="4">
        <v>4027583.5599999996</v>
      </c>
    </row>
    <row r="1650" spans="1:15" x14ac:dyDescent="0.3">
      <c r="A1650" s="5" t="str">
        <f>List!$I$6</f>
        <v>2018-19</v>
      </c>
      <c r="B1650" s="5" t="s">
        <v>116</v>
      </c>
      <c r="C1650" s="5">
        <v>1</v>
      </c>
      <c r="D1650" s="5" t="s">
        <v>1818</v>
      </c>
      <c r="E1650" s="5" t="s">
        <v>93</v>
      </c>
      <c r="F1650" s="5">
        <v>44</v>
      </c>
      <c r="G1650" s="5" t="s">
        <v>1633</v>
      </c>
      <c r="H1650" s="5" t="s">
        <v>423</v>
      </c>
      <c r="I1650" s="5" t="s">
        <v>63</v>
      </c>
      <c r="J1650" s="5" t="s">
        <v>86</v>
      </c>
      <c r="K1650" s="5" t="s">
        <v>34</v>
      </c>
      <c r="L1650" s="5" t="s">
        <v>35</v>
      </c>
      <c r="M1650" s="5" t="s">
        <v>1840</v>
      </c>
      <c r="N1650" s="6">
        <v>60000</v>
      </c>
      <c r="O1650" s="6">
        <v>476549.56800000003</v>
      </c>
    </row>
    <row r="1651" spans="1:15" x14ac:dyDescent="0.3">
      <c r="A1651" s="3" t="str">
        <f>List!$I$6</f>
        <v>2018-19</v>
      </c>
      <c r="B1651" s="3" t="s">
        <v>116</v>
      </c>
      <c r="C1651" s="3">
        <v>1</v>
      </c>
      <c r="D1651" s="3" t="s">
        <v>1818</v>
      </c>
      <c r="E1651" s="3" t="s">
        <v>305</v>
      </c>
      <c r="F1651" s="3">
        <v>81</v>
      </c>
      <c r="G1651" s="3" t="s">
        <v>628</v>
      </c>
      <c r="H1651" s="3" t="s">
        <v>948</v>
      </c>
      <c r="I1651" s="3" t="s">
        <v>54</v>
      </c>
      <c r="J1651" s="3" t="s">
        <v>1805</v>
      </c>
      <c r="K1651" s="3" t="s">
        <v>48</v>
      </c>
      <c r="L1651" s="3" t="s">
        <v>49</v>
      </c>
      <c r="M1651" s="3" t="s">
        <v>1841</v>
      </c>
      <c r="N1651" s="4">
        <v>111000</v>
      </c>
      <c r="O1651" s="4">
        <v>28996486.1032</v>
      </c>
    </row>
    <row r="1652" spans="1:15" x14ac:dyDescent="0.3">
      <c r="A1652" s="5" t="str">
        <f>List!$I$6</f>
        <v>2018-19</v>
      </c>
      <c r="B1652" s="5" t="s">
        <v>76</v>
      </c>
      <c r="C1652" s="5">
        <v>4</v>
      </c>
      <c r="D1652" s="5" t="s">
        <v>1819</v>
      </c>
      <c r="E1652" s="5" t="s">
        <v>291</v>
      </c>
      <c r="F1652" s="5">
        <v>48</v>
      </c>
      <c r="G1652" s="5" t="s">
        <v>1148</v>
      </c>
      <c r="H1652" s="5" t="s">
        <v>669</v>
      </c>
      <c r="I1652" s="5" t="s">
        <v>40</v>
      </c>
      <c r="J1652" s="5" t="s">
        <v>1806</v>
      </c>
      <c r="K1652" s="5" t="s">
        <v>21</v>
      </c>
      <c r="L1652" s="5" t="s">
        <v>22</v>
      </c>
      <c r="M1652" s="5" t="s">
        <v>1841</v>
      </c>
      <c r="N1652" s="6">
        <v>94500</v>
      </c>
      <c r="O1652" s="6">
        <v>613235.81087999989</v>
      </c>
    </row>
    <row r="1653" spans="1:15" x14ac:dyDescent="0.3">
      <c r="A1653" s="3" t="str">
        <f>List!$I$6</f>
        <v>2018-19</v>
      </c>
      <c r="B1653" s="3" t="s">
        <v>50</v>
      </c>
      <c r="C1653" s="3">
        <v>11</v>
      </c>
      <c r="D1653" s="3" t="s">
        <v>1817</v>
      </c>
      <c r="E1653" s="3" t="s">
        <v>119</v>
      </c>
      <c r="F1653" s="3">
        <v>19</v>
      </c>
      <c r="G1653" s="3" t="s">
        <v>1150</v>
      </c>
      <c r="H1653" s="3" t="s">
        <v>1156</v>
      </c>
      <c r="I1653" s="3" t="s">
        <v>40</v>
      </c>
      <c r="J1653" s="3" t="s">
        <v>33</v>
      </c>
      <c r="K1653" s="3" t="s">
        <v>48</v>
      </c>
      <c r="L1653" s="3" t="s">
        <v>49</v>
      </c>
      <c r="M1653" s="3" t="s">
        <v>1840</v>
      </c>
      <c r="N1653" s="4">
        <v>127500</v>
      </c>
      <c r="O1653" s="4">
        <v>3592775.0817</v>
      </c>
    </row>
    <row r="1654" spans="1:15" x14ac:dyDescent="0.3">
      <c r="A1654" s="5" t="str">
        <f>List!$I$6</f>
        <v>2018-19</v>
      </c>
      <c r="B1654" s="5" t="s">
        <v>101</v>
      </c>
      <c r="C1654" s="5">
        <v>9</v>
      </c>
      <c r="D1654" s="5" t="s">
        <v>1816</v>
      </c>
      <c r="E1654" s="5" t="s">
        <v>250</v>
      </c>
      <c r="F1654" s="5">
        <v>4</v>
      </c>
      <c r="G1654" s="5" t="s">
        <v>1309</v>
      </c>
      <c r="H1654" s="5" t="s">
        <v>1469</v>
      </c>
      <c r="I1654" s="5" t="s">
        <v>54</v>
      </c>
      <c r="J1654" s="5" t="s">
        <v>44</v>
      </c>
      <c r="K1654" s="5" t="s">
        <v>34</v>
      </c>
      <c r="L1654" s="5" t="s">
        <v>35</v>
      </c>
      <c r="M1654" s="5" t="s">
        <v>1840</v>
      </c>
      <c r="N1654" s="6">
        <v>49500</v>
      </c>
      <c r="O1654" s="6">
        <v>565971.09425999993</v>
      </c>
    </row>
    <row r="1655" spans="1:15" x14ac:dyDescent="0.3">
      <c r="A1655" s="3" t="str">
        <f>List!$I$6</f>
        <v>2018-19</v>
      </c>
      <c r="B1655" s="3" t="s">
        <v>50</v>
      </c>
      <c r="C1655" s="3">
        <v>11</v>
      </c>
      <c r="D1655" s="3" t="s">
        <v>1817</v>
      </c>
      <c r="E1655" s="3" t="s">
        <v>136</v>
      </c>
      <c r="F1655" s="3">
        <v>60</v>
      </c>
      <c r="G1655" s="3" t="s">
        <v>380</v>
      </c>
      <c r="H1655" s="3" t="s">
        <v>1245</v>
      </c>
      <c r="I1655" s="3" t="s">
        <v>54</v>
      </c>
      <c r="J1655" s="3" t="s">
        <v>1806</v>
      </c>
      <c r="K1655" s="3" t="s">
        <v>27</v>
      </c>
      <c r="L1655" s="3" t="s">
        <v>28</v>
      </c>
      <c r="M1655" s="3" t="s">
        <v>1839</v>
      </c>
      <c r="N1655" s="4">
        <v>48000</v>
      </c>
      <c r="O1655" s="4">
        <v>827567.05920000002</v>
      </c>
    </row>
    <row r="1656" spans="1:15" x14ac:dyDescent="0.3">
      <c r="A1656" s="5" t="str">
        <f>List!$I$6</f>
        <v>2018-19</v>
      </c>
      <c r="B1656" s="5" t="s">
        <v>50</v>
      </c>
      <c r="C1656" s="5">
        <v>11</v>
      </c>
      <c r="D1656" s="5" t="s">
        <v>1817</v>
      </c>
      <c r="E1656" s="5" t="s">
        <v>89</v>
      </c>
      <c r="F1656" s="5">
        <v>81</v>
      </c>
      <c r="G1656" s="5" t="s">
        <v>1634</v>
      </c>
      <c r="H1656" s="5" t="s">
        <v>848</v>
      </c>
      <c r="I1656" s="5" t="s">
        <v>26</v>
      </c>
      <c r="J1656" s="5" t="s">
        <v>1805</v>
      </c>
      <c r="K1656" s="5" t="s">
        <v>48</v>
      </c>
      <c r="L1656" s="5" t="s">
        <v>49</v>
      </c>
      <c r="M1656" s="5" t="s">
        <v>1840</v>
      </c>
      <c r="N1656" s="6">
        <v>127500</v>
      </c>
      <c r="O1656" s="6">
        <v>38058953.591999993</v>
      </c>
    </row>
    <row r="1657" spans="1:15" x14ac:dyDescent="0.3">
      <c r="A1657" s="3" t="str">
        <f>List!$I$6</f>
        <v>2018-19</v>
      </c>
      <c r="B1657" s="3" t="s">
        <v>116</v>
      </c>
      <c r="C1657" s="3">
        <v>1</v>
      </c>
      <c r="D1657" s="3" t="s">
        <v>1818</v>
      </c>
      <c r="E1657" s="3" t="s">
        <v>250</v>
      </c>
      <c r="F1657" s="3">
        <v>73</v>
      </c>
      <c r="G1657" s="3" t="s">
        <v>1434</v>
      </c>
      <c r="H1657" s="3" t="s">
        <v>1285</v>
      </c>
      <c r="I1657" s="3" t="s">
        <v>80</v>
      </c>
      <c r="J1657" s="3" t="s">
        <v>33</v>
      </c>
      <c r="K1657" s="3" t="s">
        <v>48</v>
      </c>
      <c r="L1657" s="3" t="s">
        <v>49</v>
      </c>
      <c r="M1657" s="3" t="s">
        <v>1840</v>
      </c>
      <c r="N1657" s="4">
        <v>142500</v>
      </c>
      <c r="O1657" s="4">
        <v>5653403.8110000007</v>
      </c>
    </row>
    <row r="1658" spans="1:15" x14ac:dyDescent="0.3">
      <c r="A1658" s="5" t="str">
        <f>List!$I$6</f>
        <v>2018-19</v>
      </c>
      <c r="B1658" s="5" t="s">
        <v>116</v>
      </c>
      <c r="C1658" s="5">
        <v>1</v>
      </c>
      <c r="D1658" s="5" t="s">
        <v>1818</v>
      </c>
      <c r="E1658" s="5" t="s">
        <v>89</v>
      </c>
      <c r="F1658" s="5">
        <v>75</v>
      </c>
      <c r="G1658" s="5" t="s">
        <v>1462</v>
      </c>
      <c r="H1658" s="5" t="s">
        <v>585</v>
      </c>
      <c r="I1658" s="5" t="s">
        <v>32</v>
      </c>
      <c r="J1658" s="5" t="s">
        <v>72</v>
      </c>
      <c r="K1658" s="5" t="s">
        <v>21</v>
      </c>
      <c r="L1658" s="5" t="s">
        <v>22</v>
      </c>
      <c r="M1658" s="5" t="s">
        <v>1840</v>
      </c>
      <c r="N1658" s="6">
        <v>127500</v>
      </c>
      <c r="O1658" s="6">
        <v>1651368.5760000001</v>
      </c>
    </row>
    <row r="1659" spans="1:15" x14ac:dyDescent="0.3">
      <c r="A1659" s="3" t="str">
        <f>List!$I$6</f>
        <v>2018-19</v>
      </c>
      <c r="B1659" s="3" t="s">
        <v>92</v>
      </c>
      <c r="C1659" s="3">
        <v>12</v>
      </c>
      <c r="D1659" s="3" t="s">
        <v>1817</v>
      </c>
      <c r="E1659" s="3" t="s">
        <v>714</v>
      </c>
      <c r="F1659" s="3">
        <v>7</v>
      </c>
      <c r="G1659" s="3" t="s">
        <v>1193</v>
      </c>
      <c r="H1659" s="3" t="s">
        <v>780</v>
      </c>
      <c r="I1659" s="3" t="s">
        <v>26</v>
      </c>
      <c r="J1659" s="3" t="s">
        <v>33</v>
      </c>
      <c r="K1659" s="3" t="s">
        <v>27</v>
      </c>
      <c r="L1659" s="3" t="s">
        <v>35</v>
      </c>
      <c r="M1659" s="3" t="s">
        <v>1840</v>
      </c>
      <c r="N1659" s="4">
        <v>37500</v>
      </c>
      <c r="O1659" s="4">
        <v>199782.198</v>
      </c>
    </row>
    <row r="1660" spans="1:15" x14ac:dyDescent="0.3">
      <c r="A1660" s="5" t="str">
        <f>List!$I$6</f>
        <v>2018-19</v>
      </c>
      <c r="B1660" s="5" t="s">
        <v>92</v>
      </c>
      <c r="C1660" s="5">
        <v>12</v>
      </c>
      <c r="D1660" s="5" t="s">
        <v>1817</v>
      </c>
      <c r="E1660" s="5" t="s">
        <v>439</v>
      </c>
      <c r="F1660" s="5">
        <v>54</v>
      </c>
      <c r="G1660" s="5" t="s">
        <v>1588</v>
      </c>
      <c r="H1660" s="5" t="s">
        <v>1181</v>
      </c>
      <c r="I1660" s="5" t="s">
        <v>40</v>
      </c>
      <c r="J1660" s="5" t="s">
        <v>44</v>
      </c>
      <c r="K1660" s="5" t="s">
        <v>27</v>
      </c>
      <c r="L1660" s="5" t="s">
        <v>35</v>
      </c>
      <c r="M1660" s="5" t="s">
        <v>1839</v>
      </c>
      <c r="N1660" s="6">
        <v>48000</v>
      </c>
      <c r="O1660" s="6">
        <v>1151105.3311999999</v>
      </c>
    </row>
    <row r="1661" spans="1:15" x14ac:dyDescent="0.3">
      <c r="A1661" s="3" t="str">
        <f>List!$I$6</f>
        <v>2018-19</v>
      </c>
      <c r="B1661" s="3" t="s">
        <v>101</v>
      </c>
      <c r="C1661" s="3">
        <v>9</v>
      </c>
      <c r="D1661" s="3" t="s">
        <v>1816</v>
      </c>
      <c r="E1661" s="8" t="s">
        <v>61</v>
      </c>
      <c r="F1661" s="8">
        <v>48</v>
      </c>
      <c r="G1661" s="3" t="s">
        <v>1269</v>
      </c>
      <c r="H1661" s="3" t="s">
        <v>62</v>
      </c>
      <c r="I1661" s="3" t="s">
        <v>63</v>
      </c>
      <c r="J1661" s="3" t="s">
        <v>33</v>
      </c>
      <c r="K1661" s="3" t="s">
        <v>21</v>
      </c>
      <c r="L1661" s="3" t="s">
        <v>22</v>
      </c>
      <c r="M1661" s="3" t="s">
        <v>1841</v>
      </c>
      <c r="N1661" s="4">
        <v>141000</v>
      </c>
      <c r="O1661" s="4">
        <v>7477557.1135999998</v>
      </c>
    </row>
    <row r="1662" spans="1:15" x14ac:dyDescent="0.3">
      <c r="A1662" s="5" t="str">
        <f>List!$I$6</f>
        <v>2018-19</v>
      </c>
      <c r="B1662" s="5" t="s">
        <v>60</v>
      </c>
      <c r="C1662" s="5">
        <v>6</v>
      </c>
      <c r="D1662" s="5" t="s">
        <v>1819</v>
      </c>
      <c r="E1662" s="7" t="s">
        <v>84</v>
      </c>
      <c r="F1662" s="7">
        <v>74</v>
      </c>
      <c r="G1662" s="5" t="s">
        <v>706</v>
      </c>
      <c r="H1662" s="5" t="s">
        <v>918</v>
      </c>
      <c r="I1662" s="5" t="s">
        <v>40</v>
      </c>
      <c r="J1662" s="5" t="s">
        <v>33</v>
      </c>
      <c r="K1662" s="5" t="s">
        <v>27</v>
      </c>
      <c r="L1662" s="5" t="s">
        <v>28</v>
      </c>
      <c r="M1662" s="5" t="s">
        <v>1839</v>
      </c>
      <c r="N1662" s="6">
        <v>130500</v>
      </c>
      <c r="O1662" s="6">
        <v>17101869.0612</v>
      </c>
    </row>
    <row r="1663" spans="1:15" x14ac:dyDescent="0.3">
      <c r="A1663" s="3" t="str">
        <f>List!$I$6</f>
        <v>2018-19</v>
      </c>
      <c r="B1663" s="3" t="s">
        <v>125</v>
      </c>
      <c r="C1663" s="3">
        <v>7</v>
      </c>
      <c r="D1663" s="3" t="s">
        <v>1816</v>
      </c>
      <c r="E1663" s="8" t="s">
        <v>543</v>
      </c>
      <c r="F1663" s="8">
        <v>64</v>
      </c>
      <c r="G1663" s="3" t="s">
        <v>651</v>
      </c>
      <c r="H1663" s="3" t="s">
        <v>1074</v>
      </c>
      <c r="I1663" s="3" t="s">
        <v>59</v>
      </c>
      <c r="J1663" s="3" t="s">
        <v>33</v>
      </c>
      <c r="K1663" s="3" t="s">
        <v>48</v>
      </c>
      <c r="L1663" s="3" t="s">
        <v>49</v>
      </c>
      <c r="M1663" s="3" t="s">
        <v>1841</v>
      </c>
      <c r="N1663" s="4">
        <v>67500</v>
      </c>
      <c r="O1663" s="4">
        <v>1824367.4064000004</v>
      </c>
    </row>
    <row r="1664" spans="1:15" x14ac:dyDescent="0.3">
      <c r="A1664" s="5" t="str">
        <f>List!$I$6</f>
        <v>2018-19</v>
      </c>
      <c r="B1664" s="5" t="s">
        <v>50</v>
      </c>
      <c r="C1664" s="5">
        <v>11</v>
      </c>
      <c r="D1664" s="5" t="s">
        <v>1817</v>
      </c>
      <c r="E1664" s="7" t="s">
        <v>569</v>
      </c>
      <c r="F1664" s="7">
        <v>36</v>
      </c>
      <c r="G1664" s="5" t="s">
        <v>1364</v>
      </c>
      <c r="H1664" s="5" t="s">
        <v>712</v>
      </c>
      <c r="I1664" s="5" t="s">
        <v>26</v>
      </c>
      <c r="J1664" s="5" t="s">
        <v>33</v>
      </c>
      <c r="K1664" s="5" t="s">
        <v>48</v>
      </c>
      <c r="L1664" s="5" t="s">
        <v>55</v>
      </c>
      <c r="M1664" s="5" t="s">
        <v>1841</v>
      </c>
      <c r="N1664" s="6">
        <v>91500</v>
      </c>
      <c r="O1664" s="6">
        <v>5043801.0625200011</v>
      </c>
    </row>
    <row r="1665" spans="1:15" x14ac:dyDescent="0.3">
      <c r="A1665" s="3" t="str">
        <f>List!$I$6</f>
        <v>2018-19</v>
      </c>
      <c r="B1665" s="3" t="s">
        <v>125</v>
      </c>
      <c r="C1665" s="3">
        <v>7</v>
      </c>
      <c r="D1665" s="3" t="s">
        <v>1816</v>
      </c>
      <c r="E1665" s="3" t="s">
        <v>342</v>
      </c>
      <c r="F1665" s="3">
        <v>25</v>
      </c>
      <c r="G1665" s="3" t="s">
        <v>1382</v>
      </c>
      <c r="H1665" s="3" t="s">
        <v>549</v>
      </c>
      <c r="I1665" s="3" t="s">
        <v>32</v>
      </c>
      <c r="J1665" s="3" t="s">
        <v>33</v>
      </c>
      <c r="K1665" s="3" t="s">
        <v>27</v>
      </c>
      <c r="L1665" s="3" t="s">
        <v>28</v>
      </c>
      <c r="M1665" s="3" t="s">
        <v>1841</v>
      </c>
      <c r="N1665" s="4">
        <v>94500</v>
      </c>
      <c r="O1665" s="4">
        <v>2316757.8563999999</v>
      </c>
    </row>
    <row r="1666" spans="1:15" x14ac:dyDescent="0.3">
      <c r="A1666" s="5" t="str">
        <f>List!$I$6</f>
        <v>2018-19</v>
      </c>
      <c r="B1666" s="5" t="s">
        <v>16</v>
      </c>
      <c r="C1666" s="5">
        <v>10</v>
      </c>
      <c r="D1666" s="5" t="s">
        <v>1817</v>
      </c>
      <c r="E1666" s="5" t="s">
        <v>410</v>
      </c>
      <c r="F1666" s="5">
        <v>53</v>
      </c>
      <c r="G1666" s="5" t="s">
        <v>392</v>
      </c>
      <c r="H1666" s="5" t="s">
        <v>805</v>
      </c>
      <c r="I1666" s="5" t="s">
        <v>26</v>
      </c>
      <c r="J1666" s="5" t="s">
        <v>1806</v>
      </c>
      <c r="K1666" s="5" t="s">
        <v>21</v>
      </c>
      <c r="L1666" s="5" t="s">
        <v>22</v>
      </c>
      <c r="M1666" s="5" t="s">
        <v>1841</v>
      </c>
      <c r="N1666" s="6">
        <v>42000</v>
      </c>
      <c r="O1666" s="6">
        <v>5710980.7548000002</v>
      </c>
    </row>
    <row r="1667" spans="1:15" x14ac:dyDescent="0.3">
      <c r="A1667" s="3" t="str">
        <f>List!$I$6</f>
        <v>2018-19</v>
      </c>
      <c r="B1667" s="3" t="s">
        <v>125</v>
      </c>
      <c r="C1667" s="3">
        <v>7</v>
      </c>
      <c r="D1667" s="3" t="s">
        <v>1816</v>
      </c>
      <c r="E1667" s="3" t="s">
        <v>374</v>
      </c>
      <c r="F1667" s="3">
        <v>12</v>
      </c>
      <c r="G1667" s="3" t="s">
        <v>1044</v>
      </c>
      <c r="H1667" s="3" t="s">
        <v>257</v>
      </c>
      <c r="I1667" s="3" t="s">
        <v>59</v>
      </c>
      <c r="J1667" s="3" t="s">
        <v>1806</v>
      </c>
      <c r="K1667" s="3" t="s">
        <v>48</v>
      </c>
      <c r="L1667" s="3" t="s">
        <v>55</v>
      </c>
      <c r="M1667" s="3" t="s">
        <v>1840</v>
      </c>
      <c r="N1667" s="4">
        <v>66000</v>
      </c>
      <c r="O1667" s="4">
        <v>1505174.8536000003</v>
      </c>
    </row>
    <row r="1668" spans="1:15" x14ac:dyDescent="0.3">
      <c r="A1668" s="5" t="str">
        <f>List!$I$6</f>
        <v>2018-19</v>
      </c>
      <c r="B1668" s="5" t="s">
        <v>60</v>
      </c>
      <c r="C1668" s="5">
        <v>6</v>
      </c>
      <c r="D1668" s="5" t="s">
        <v>1819</v>
      </c>
      <c r="E1668" s="5" t="s">
        <v>145</v>
      </c>
      <c r="F1668" s="5">
        <v>48</v>
      </c>
      <c r="G1668" s="5" t="s">
        <v>1635</v>
      </c>
      <c r="H1668" s="5" t="s">
        <v>1261</v>
      </c>
      <c r="I1668" s="5" t="s">
        <v>80</v>
      </c>
      <c r="J1668" s="5" t="s">
        <v>44</v>
      </c>
      <c r="K1668" s="5" t="s">
        <v>21</v>
      </c>
      <c r="L1668" s="5" t="s">
        <v>22</v>
      </c>
      <c r="M1668" s="5" t="s">
        <v>1841</v>
      </c>
      <c r="N1668" s="6">
        <v>94500</v>
      </c>
      <c r="O1668" s="6">
        <v>1033808.19696</v>
      </c>
    </row>
    <row r="1669" spans="1:15" x14ac:dyDescent="0.3">
      <c r="A1669" s="3" t="str">
        <f>List!$I$6</f>
        <v>2018-19</v>
      </c>
      <c r="B1669" s="3" t="s">
        <v>50</v>
      </c>
      <c r="C1669" s="3">
        <v>11</v>
      </c>
      <c r="D1669" s="3" t="s">
        <v>1817</v>
      </c>
      <c r="E1669" s="3" t="s">
        <v>322</v>
      </c>
      <c r="F1669" s="3">
        <v>19</v>
      </c>
      <c r="G1669" s="3" t="s">
        <v>1069</v>
      </c>
      <c r="H1669" s="3" t="s">
        <v>1284</v>
      </c>
      <c r="I1669" s="3" t="s">
        <v>54</v>
      </c>
      <c r="J1669" s="3" t="s">
        <v>1806</v>
      </c>
      <c r="K1669" s="3" t="s">
        <v>48</v>
      </c>
      <c r="L1669" s="3" t="s">
        <v>49</v>
      </c>
      <c r="M1669" s="3" t="s">
        <v>1840</v>
      </c>
      <c r="N1669" s="4">
        <v>118500</v>
      </c>
      <c r="O1669" s="4">
        <v>10675706.075999999</v>
      </c>
    </row>
    <row r="1670" spans="1:15" x14ac:dyDescent="0.3">
      <c r="A1670" s="5" t="str">
        <f>List!$I$6</f>
        <v>2018-19</v>
      </c>
      <c r="B1670" s="5" t="s">
        <v>125</v>
      </c>
      <c r="C1670" s="5">
        <v>7</v>
      </c>
      <c r="D1670" s="5" t="s">
        <v>1816</v>
      </c>
      <c r="E1670" s="5" t="s">
        <v>322</v>
      </c>
      <c r="F1670" s="5">
        <v>39</v>
      </c>
      <c r="G1670" s="5" t="s">
        <v>1188</v>
      </c>
      <c r="H1670" s="5" t="s">
        <v>53</v>
      </c>
      <c r="I1670" s="5" t="s">
        <v>54</v>
      </c>
      <c r="J1670" s="5" t="s">
        <v>33</v>
      </c>
      <c r="K1670" s="5" t="s">
        <v>48</v>
      </c>
      <c r="L1670" s="5" t="s">
        <v>55</v>
      </c>
      <c r="M1670" s="5" t="s">
        <v>1840</v>
      </c>
      <c r="N1670" s="6">
        <v>118500</v>
      </c>
      <c r="O1670" s="6">
        <v>912475.20374999999</v>
      </c>
    </row>
    <row r="1671" spans="1:15" x14ac:dyDescent="0.3">
      <c r="A1671" s="3" t="str">
        <f>List!$I$6</f>
        <v>2018-19</v>
      </c>
      <c r="B1671" s="3" t="s">
        <v>36</v>
      </c>
      <c r="C1671" s="3">
        <v>8</v>
      </c>
      <c r="D1671" s="3" t="s">
        <v>1816</v>
      </c>
      <c r="E1671" s="3" t="s">
        <v>109</v>
      </c>
      <c r="F1671" s="3">
        <v>52</v>
      </c>
      <c r="G1671" s="3" t="s">
        <v>1461</v>
      </c>
      <c r="H1671" s="3" t="s">
        <v>1230</v>
      </c>
      <c r="I1671" s="3" t="s">
        <v>59</v>
      </c>
      <c r="J1671" s="3" t="s">
        <v>1805</v>
      </c>
      <c r="K1671" s="3" t="s">
        <v>27</v>
      </c>
      <c r="L1671" s="3" t="s">
        <v>35</v>
      </c>
      <c r="M1671" s="3" t="s">
        <v>1841</v>
      </c>
      <c r="N1671" s="4">
        <v>64500</v>
      </c>
      <c r="O1671" s="4">
        <v>3418117.96392</v>
      </c>
    </row>
    <row r="1672" spans="1:15" x14ac:dyDescent="0.3">
      <c r="A1672" s="5" t="str">
        <f>List!$I$6</f>
        <v>2018-19</v>
      </c>
      <c r="B1672" s="5" t="s">
        <v>101</v>
      </c>
      <c r="C1672" s="5">
        <v>9</v>
      </c>
      <c r="D1672" s="5" t="s">
        <v>1816</v>
      </c>
      <c r="E1672" s="5" t="s">
        <v>295</v>
      </c>
      <c r="F1672" s="5">
        <v>36</v>
      </c>
      <c r="G1672" s="5" t="s">
        <v>1388</v>
      </c>
      <c r="H1672" s="5" t="s">
        <v>687</v>
      </c>
      <c r="I1672" s="5" t="s">
        <v>63</v>
      </c>
      <c r="J1672" s="5" t="s">
        <v>86</v>
      </c>
      <c r="K1672" s="5" t="s">
        <v>48</v>
      </c>
      <c r="L1672" s="5" t="s">
        <v>55</v>
      </c>
      <c r="M1672" s="5" t="s">
        <v>1841</v>
      </c>
      <c r="N1672" s="6">
        <v>66000</v>
      </c>
      <c r="O1672" s="6">
        <v>990116.86400000018</v>
      </c>
    </row>
    <row r="1673" spans="1:15" x14ac:dyDescent="0.3">
      <c r="A1673" s="3" t="str">
        <f>List!$I$6</f>
        <v>2018-19</v>
      </c>
      <c r="B1673" s="3" t="s">
        <v>45</v>
      </c>
      <c r="C1673" s="3">
        <v>2</v>
      </c>
      <c r="D1673" s="3" t="s">
        <v>1818</v>
      </c>
      <c r="E1673" s="3" t="s">
        <v>332</v>
      </c>
      <c r="F1673" s="3">
        <v>74</v>
      </c>
      <c r="G1673" s="3" t="s">
        <v>81</v>
      </c>
      <c r="H1673" s="3" t="s">
        <v>1043</v>
      </c>
      <c r="I1673" s="3" t="s">
        <v>59</v>
      </c>
      <c r="J1673" s="3" t="s">
        <v>1806</v>
      </c>
      <c r="K1673" s="3" t="s">
        <v>27</v>
      </c>
      <c r="L1673" s="3" t="s">
        <v>28</v>
      </c>
      <c r="M1673" s="3" t="s">
        <v>1840</v>
      </c>
      <c r="N1673" s="4">
        <v>102000</v>
      </c>
      <c r="O1673" s="4">
        <v>22491337.035200004</v>
      </c>
    </row>
    <row r="1674" spans="1:15" x14ac:dyDescent="0.3">
      <c r="A1674" s="5" t="str">
        <f>List!$I$6</f>
        <v>2018-19</v>
      </c>
      <c r="B1674" s="5" t="s">
        <v>141</v>
      </c>
      <c r="C1674" s="5">
        <v>5</v>
      </c>
      <c r="D1674" s="5" t="s">
        <v>1819</v>
      </c>
      <c r="E1674" s="5" t="s">
        <v>180</v>
      </c>
      <c r="F1674" s="5">
        <v>13</v>
      </c>
      <c r="G1674" s="5" t="s">
        <v>1146</v>
      </c>
      <c r="H1674" s="5" t="s">
        <v>252</v>
      </c>
      <c r="I1674" s="5" t="s">
        <v>26</v>
      </c>
      <c r="J1674" s="5" t="s">
        <v>86</v>
      </c>
      <c r="K1674" s="5" t="s">
        <v>34</v>
      </c>
      <c r="L1674" s="5" t="s">
        <v>35</v>
      </c>
      <c r="M1674" s="5" t="s">
        <v>1839</v>
      </c>
      <c r="N1674" s="6">
        <v>99000</v>
      </c>
      <c r="O1674" s="6">
        <v>40005031.809600003</v>
      </c>
    </row>
    <row r="1675" spans="1:15" x14ac:dyDescent="0.3">
      <c r="A1675" s="3" t="str">
        <f>List!$I$6</f>
        <v>2018-19</v>
      </c>
      <c r="B1675" s="3" t="s">
        <v>125</v>
      </c>
      <c r="C1675" s="3">
        <v>7</v>
      </c>
      <c r="D1675" s="3" t="s">
        <v>1816</v>
      </c>
      <c r="E1675" s="3" t="s">
        <v>17</v>
      </c>
      <c r="F1675" s="3">
        <v>30</v>
      </c>
      <c r="G1675" s="3" t="s">
        <v>536</v>
      </c>
      <c r="H1675" s="3" t="s">
        <v>1590</v>
      </c>
      <c r="I1675" s="3" t="s">
        <v>26</v>
      </c>
      <c r="J1675" s="3" t="s">
        <v>44</v>
      </c>
      <c r="K1675" s="3" t="s">
        <v>27</v>
      </c>
      <c r="L1675" s="3" t="s">
        <v>28</v>
      </c>
      <c r="M1675" s="3" t="s">
        <v>1839</v>
      </c>
      <c r="N1675" s="4">
        <v>36000</v>
      </c>
      <c r="O1675" s="4">
        <v>1907786.7705600001</v>
      </c>
    </row>
    <row r="1676" spans="1:15" x14ac:dyDescent="0.3">
      <c r="A1676" s="5" t="str">
        <f>List!$I$6</f>
        <v>2018-19</v>
      </c>
      <c r="B1676" s="5" t="s">
        <v>116</v>
      </c>
      <c r="C1676" s="5">
        <v>1</v>
      </c>
      <c r="D1676" s="5" t="s">
        <v>1818</v>
      </c>
      <c r="E1676" s="5" t="s">
        <v>305</v>
      </c>
      <c r="F1676" s="5">
        <v>53</v>
      </c>
      <c r="G1676" s="5" t="s">
        <v>1636</v>
      </c>
      <c r="H1676" s="5" t="s">
        <v>881</v>
      </c>
      <c r="I1676" s="5" t="s">
        <v>26</v>
      </c>
      <c r="J1676" s="5" t="s">
        <v>1805</v>
      </c>
      <c r="K1676" s="5" t="s">
        <v>21</v>
      </c>
      <c r="L1676" s="5" t="s">
        <v>22</v>
      </c>
      <c r="M1676" s="5" t="s">
        <v>1839</v>
      </c>
      <c r="N1676" s="6">
        <v>96000</v>
      </c>
      <c r="O1676" s="6">
        <v>895811.75</v>
      </c>
    </row>
    <row r="1677" spans="1:15" x14ac:dyDescent="0.3">
      <c r="A1677" s="3" t="str">
        <f>List!$I$6</f>
        <v>2018-19</v>
      </c>
      <c r="B1677" s="3" t="s">
        <v>141</v>
      </c>
      <c r="C1677" s="3">
        <v>5</v>
      </c>
      <c r="D1677" s="3" t="s">
        <v>1819</v>
      </c>
      <c r="E1677" s="3" t="s">
        <v>267</v>
      </c>
      <c r="F1677" s="3">
        <v>36</v>
      </c>
      <c r="G1677" s="3" t="s">
        <v>1025</v>
      </c>
      <c r="H1677" s="3" t="s">
        <v>652</v>
      </c>
      <c r="I1677" s="3" t="s">
        <v>32</v>
      </c>
      <c r="J1677" s="3" t="s">
        <v>1806</v>
      </c>
      <c r="K1677" s="3" t="s">
        <v>48</v>
      </c>
      <c r="L1677" s="3" t="s">
        <v>55</v>
      </c>
      <c r="M1677" s="3" t="s">
        <v>1840</v>
      </c>
      <c r="N1677" s="4">
        <v>127500</v>
      </c>
      <c r="O1677" s="4">
        <v>39772102.479999997</v>
      </c>
    </row>
    <row r="1678" spans="1:15" x14ac:dyDescent="0.3">
      <c r="A1678" s="5" t="str">
        <f>List!$I$6</f>
        <v>2018-19</v>
      </c>
      <c r="B1678" s="5" t="s">
        <v>83</v>
      </c>
      <c r="C1678" s="5">
        <v>3</v>
      </c>
      <c r="D1678" s="5" t="s">
        <v>1818</v>
      </c>
      <c r="E1678" s="5" t="s">
        <v>425</v>
      </c>
      <c r="F1678" s="5">
        <v>12</v>
      </c>
      <c r="G1678" s="5" t="s">
        <v>1052</v>
      </c>
      <c r="H1678" s="5" t="s">
        <v>146</v>
      </c>
      <c r="I1678" s="5" t="s">
        <v>63</v>
      </c>
      <c r="J1678" s="5" t="s">
        <v>44</v>
      </c>
      <c r="K1678" s="5" t="s">
        <v>48</v>
      </c>
      <c r="L1678" s="5" t="s">
        <v>55</v>
      </c>
      <c r="M1678" s="5" t="s">
        <v>1839</v>
      </c>
      <c r="N1678" s="6">
        <v>85500</v>
      </c>
      <c r="O1678" s="6">
        <v>3459165.7716000001</v>
      </c>
    </row>
    <row r="1679" spans="1:15" x14ac:dyDescent="0.3">
      <c r="A1679" s="3" t="str">
        <f>List!$I$6</f>
        <v>2018-19</v>
      </c>
      <c r="B1679" s="3" t="s">
        <v>141</v>
      </c>
      <c r="C1679" s="3">
        <v>5</v>
      </c>
      <c r="D1679" s="3" t="s">
        <v>1819</v>
      </c>
      <c r="E1679" s="3" t="s">
        <v>61</v>
      </c>
      <c r="F1679" s="3">
        <v>42</v>
      </c>
      <c r="G1679" s="3" t="s">
        <v>105</v>
      </c>
      <c r="H1679" s="3" t="s">
        <v>1549</v>
      </c>
      <c r="I1679" s="3" t="s">
        <v>80</v>
      </c>
      <c r="J1679" s="3" t="s">
        <v>33</v>
      </c>
      <c r="K1679" s="3" t="s">
        <v>21</v>
      </c>
      <c r="L1679" s="3" t="s">
        <v>22</v>
      </c>
      <c r="M1679" s="3" t="s">
        <v>1840</v>
      </c>
      <c r="N1679" s="4">
        <v>79500</v>
      </c>
      <c r="O1679" s="4">
        <v>57012325.568000011</v>
      </c>
    </row>
    <row r="1680" spans="1:15" x14ac:dyDescent="0.3">
      <c r="A1680" s="5" t="str">
        <f>List!$I$6</f>
        <v>2018-19</v>
      </c>
      <c r="B1680" s="5" t="s">
        <v>60</v>
      </c>
      <c r="C1680" s="5">
        <v>6</v>
      </c>
      <c r="D1680" s="5" t="s">
        <v>1819</v>
      </c>
      <c r="E1680" s="5" t="s">
        <v>410</v>
      </c>
      <c r="F1680" s="5">
        <v>60</v>
      </c>
      <c r="G1680" s="5" t="s">
        <v>453</v>
      </c>
      <c r="H1680" s="5" t="s">
        <v>391</v>
      </c>
      <c r="I1680" s="5" t="s">
        <v>54</v>
      </c>
      <c r="J1680" s="5" t="s">
        <v>86</v>
      </c>
      <c r="K1680" s="5" t="s">
        <v>27</v>
      </c>
      <c r="L1680" s="5" t="s">
        <v>28</v>
      </c>
      <c r="M1680" s="5" t="s">
        <v>1840</v>
      </c>
      <c r="N1680" s="6">
        <v>25500</v>
      </c>
      <c r="O1680" s="6">
        <v>296893.18296000001</v>
      </c>
    </row>
    <row r="1681" spans="1:15" x14ac:dyDescent="0.3">
      <c r="A1681" s="3" t="str">
        <f>List!$I$6</f>
        <v>2018-19</v>
      </c>
      <c r="B1681" s="3" t="s">
        <v>45</v>
      </c>
      <c r="C1681" s="3">
        <v>2</v>
      </c>
      <c r="D1681" s="3" t="s">
        <v>1818</v>
      </c>
      <c r="E1681" s="3" t="s">
        <v>128</v>
      </c>
      <c r="F1681" s="3">
        <v>28</v>
      </c>
      <c r="G1681" s="3" t="s">
        <v>1217</v>
      </c>
      <c r="H1681" s="3" t="s">
        <v>701</v>
      </c>
      <c r="I1681" s="3" t="s">
        <v>40</v>
      </c>
      <c r="J1681" s="3" t="s">
        <v>72</v>
      </c>
      <c r="K1681" s="3" t="s">
        <v>48</v>
      </c>
      <c r="L1681" s="3" t="s">
        <v>49</v>
      </c>
      <c r="M1681" s="3" t="s">
        <v>1841</v>
      </c>
      <c r="N1681" s="4">
        <v>141000</v>
      </c>
      <c r="O1681" s="4">
        <v>854375.17440000002</v>
      </c>
    </row>
    <row r="1682" spans="1:15" x14ac:dyDescent="0.3">
      <c r="A1682" s="5" t="str">
        <f>List!$I$6</f>
        <v>2018-19</v>
      </c>
      <c r="B1682" s="5" t="s">
        <v>92</v>
      </c>
      <c r="C1682" s="5">
        <v>12</v>
      </c>
      <c r="D1682" s="5" t="s">
        <v>1817</v>
      </c>
      <c r="E1682" s="5" t="s">
        <v>238</v>
      </c>
      <c r="F1682" s="5">
        <v>54</v>
      </c>
      <c r="G1682" s="5" t="s">
        <v>610</v>
      </c>
      <c r="H1682" s="5" t="s">
        <v>1469</v>
      </c>
      <c r="I1682" s="5" t="s">
        <v>54</v>
      </c>
      <c r="J1682" s="5" t="s">
        <v>44</v>
      </c>
      <c r="K1682" s="5" t="s">
        <v>34</v>
      </c>
      <c r="L1682" s="5" t="s">
        <v>35</v>
      </c>
      <c r="M1682" s="5" t="s">
        <v>1841</v>
      </c>
      <c r="N1682" s="6">
        <v>81000</v>
      </c>
      <c r="O1682" s="6">
        <v>3797613.0719999997</v>
      </c>
    </row>
    <row r="1683" spans="1:15" x14ac:dyDescent="0.3">
      <c r="A1683" s="3" t="str">
        <f>List!$I$6</f>
        <v>2018-19</v>
      </c>
      <c r="B1683" s="3" t="s">
        <v>116</v>
      </c>
      <c r="C1683" s="3">
        <v>1</v>
      </c>
      <c r="D1683" s="3" t="s">
        <v>1818</v>
      </c>
      <c r="E1683" s="3" t="s">
        <v>202</v>
      </c>
      <c r="F1683" s="3">
        <v>36</v>
      </c>
      <c r="G1683" s="3" t="s">
        <v>1530</v>
      </c>
      <c r="H1683" s="3" t="s">
        <v>498</v>
      </c>
      <c r="I1683" s="3" t="s">
        <v>20</v>
      </c>
      <c r="J1683" s="3" t="s">
        <v>1806</v>
      </c>
      <c r="K1683" s="3" t="s">
        <v>48</v>
      </c>
      <c r="L1683" s="3" t="s">
        <v>55</v>
      </c>
      <c r="M1683" s="3" t="s">
        <v>1840</v>
      </c>
      <c r="N1683" s="4">
        <v>114000</v>
      </c>
      <c r="O1683" s="4">
        <v>5501938.0416000001</v>
      </c>
    </row>
    <row r="1684" spans="1:15" x14ac:dyDescent="0.3">
      <c r="A1684" s="5" t="str">
        <f>List!$I$6</f>
        <v>2018-19</v>
      </c>
      <c r="B1684" s="5" t="s">
        <v>116</v>
      </c>
      <c r="C1684" s="5">
        <v>1</v>
      </c>
      <c r="D1684" s="5" t="s">
        <v>1818</v>
      </c>
      <c r="E1684" s="5" t="s">
        <v>23</v>
      </c>
      <c r="F1684" s="5">
        <v>76</v>
      </c>
      <c r="G1684" s="5" t="s">
        <v>317</v>
      </c>
      <c r="H1684" s="5" t="s">
        <v>575</v>
      </c>
      <c r="I1684" s="5" t="s">
        <v>54</v>
      </c>
      <c r="J1684" s="5" t="s">
        <v>86</v>
      </c>
      <c r="K1684" s="5" t="s">
        <v>48</v>
      </c>
      <c r="L1684" s="5" t="s">
        <v>49</v>
      </c>
      <c r="M1684" s="5" t="s">
        <v>1840</v>
      </c>
      <c r="N1684" s="6">
        <v>114000</v>
      </c>
      <c r="O1684" s="6">
        <v>1834917.6736000003</v>
      </c>
    </row>
    <row r="1685" spans="1:15" x14ac:dyDescent="0.3">
      <c r="A1685" s="3" t="str">
        <f>List!$I$6</f>
        <v>2018-19</v>
      </c>
      <c r="B1685" s="3" t="s">
        <v>116</v>
      </c>
      <c r="C1685" s="3">
        <v>1</v>
      </c>
      <c r="D1685" s="3" t="s">
        <v>1818</v>
      </c>
      <c r="E1685" s="3" t="s">
        <v>291</v>
      </c>
      <c r="F1685" s="3">
        <v>53</v>
      </c>
      <c r="G1685" s="3" t="s">
        <v>952</v>
      </c>
      <c r="H1685" s="3" t="s">
        <v>412</v>
      </c>
      <c r="I1685" s="3" t="s">
        <v>32</v>
      </c>
      <c r="J1685" s="3" t="s">
        <v>86</v>
      </c>
      <c r="K1685" s="3" t="s">
        <v>21</v>
      </c>
      <c r="L1685" s="3" t="s">
        <v>22</v>
      </c>
      <c r="M1685" s="3" t="s">
        <v>1841</v>
      </c>
      <c r="N1685" s="4">
        <v>100500</v>
      </c>
      <c r="O1685" s="4">
        <v>5012381.8095999993</v>
      </c>
    </row>
    <row r="1686" spans="1:15" x14ac:dyDescent="0.3">
      <c r="A1686" s="5" t="str">
        <f>List!$I$6</f>
        <v>2018-19</v>
      </c>
      <c r="B1686" s="5" t="s">
        <v>50</v>
      </c>
      <c r="C1686" s="5">
        <v>11</v>
      </c>
      <c r="D1686" s="5" t="s">
        <v>1817</v>
      </c>
      <c r="E1686" s="5" t="s">
        <v>23</v>
      </c>
      <c r="F1686" s="5">
        <v>64</v>
      </c>
      <c r="G1686" s="5" t="s">
        <v>1046</v>
      </c>
      <c r="H1686" s="5" t="s">
        <v>269</v>
      </c>
      <c r="I1686" s="5" t="s">
        <v>26</v>
      </c>
      <c r="J1686" s="5" t="s">
        <v>33</v>
      </c>
      <c r="K1686" s="5" t="s">
        <v>48</v>
      </c>
      <c r="L1686" s="5" t="s">
        <v>49</v>
      </c>
      <c r="M1686" s="5" t="s">
        <v>1841</v>
      </c>
      <c r="N1686" s="6">
        <v>69000</v>
      </c>
      <c r="O1686" s="6">
        <v>1743577.1275999998</v>
      </c>
    </row>
    <row r="1687" spans="1:15" x14ac:dyDescent="0.3">
      <c r="A1687" s="3" t="str">
        <f>List!$I$6</f>
        <v>2018-19</v>
      </c>
      <c r="B1687" s="3" t="s">
        <v>92</v>
      </c>
      <c r="C1687" s="3">
        <v>12</v>
      </c>
      <c r="D1687" s="3" t="s">
        <v>1817</v>
      </c>
      <c r="E1687" s="3" t="s">
        <v>305</v>
      </c>
      <c r="F1687" s="3">
        <v>70</v>
      </c>
      <c r="G1687" s="3" t="s">
        <v>1584</v>
      </c>
      <c r="H1687" s="3" t="s">
        <v>565</v>
      </c>
      <c r="I1687" s="3" t="s">
        <v>80</v>
      </c>
      <c r="J1687" s="3" t="s">
        <v>1806</v>
      </c>
      <c r="K1687" s="3" t="s">
        <v>21</v>
      </c>
      <c r="L1687" s="3" t="s">
        <v>22</v>
      </c>
      <c r="M1687" s="3" t="s">
        <v>1840</v>
      </c>
      <c r="N1687" s="4">
        <v>52500</v>
      </c>
      <c r="O1687" s="4">
        <v>893828.76659999997</v>
      </c>
    </row>
    <row r="1688" spans="1:15" x14ac:dyDescent="0.3">
      <c r="A1688" s="5" t="str">
        <f>List!$I$6</f>
        <v>2018-19</v>
      </c>
      <c r="B1688" s="5" t="s">
        <v>125</v>
      </c>
      <c r="C1688" s="5">
        <v>7</v>
      </c>
      <c r="D1688" s="5" t="s">
        <v>1816</v>
      </c>
      <c r="E1688" s="5" t="s">
        <v>93</v>
      </c>
      <c r="F1688" s="5">
        <v>42</v>
      </c>
      <c r="G1688" s="5" t="s">
        <v>1637</v>
      </c>
      <c r="H1688" s="5" t="s">
        <v>1471</v>
      </c>
      <c r="I1688" s="5" t="s">
        <v>59</v>
      </c>
      <c r="J1688" s="5" t="s">
        <v>72</v>
      </c>
      <c r="K1688" s="5" t="s">
        <v>21</v>
      </c>
      <c r="L1688" s="5" t="s">
        <v>22</v>
      </c>
      <c r="M1688" s="5" t="s">
        <v>1841</v>
      </c>
      <c r="N1688" s="6">
        <v>126000</v>
      </c>
      <c r="O1688" s="6">
        <v>17503771.435920004</v>
      </c>
    </row>
    <row r="1689" spans="1:15" x14ac:dyDescent="0.3">
      <c r="A1689" s="3" t="str">
        <f>List!$I$6</f>
        <v>2018-19</v>
      </c>
      <c r="B1689" s="3" t="s">
        <v>76</v>
      </c>
      <c r="C1689" s="3">
        <v>4</v>
      </c>
      <c r="D1689" s="3" t="s">
        <v>1819</v>
      </c>
      <c r="E1689" s="3" t="s">
        <v>46</v>
      </c>
      <c r="F1689" s="3">
        <v>55</v>
      </c>
      <c r="G1689" s="3" t="s">
        <v>1638</v>
      </c>
      <c r="H1689" s="3" t="s">
        <v>572</v>
      </c>
      <c r="I1689" s="3" t="s">
        <v>63</v>
      </c>
      <c r="J1689" s="3" t="s">
        <v>44</v>
      </c>
      <c r="K1689" s="3" t="s">
        <v>48</v>
      </c>
      <c r="L1689" s="3" t="s">
        <v>55</v>
      </c>
      <c r="M1689" s="3" t="s">
        <v>1840</v>
      </c>
      <c r="N1689" s="4">
        <v>94500</v>
      </c>
      <c r="O1689" s="4">
        <v>4159338.5433600005</v>
      </c>
    </row>
    <row r="1690" spans="1:15" x14ac:dyDescent="0.3">
      <c r="A1690" s="5" t="str">
        <f>List!$I$6</f>
        <v>2018-19</v>
      </c>
      <c r="B1690" s="5" t="s">
        <v>16</v>
      </c>
      <c r="C1690" s="5">
        <v>10</v>
      </c>
      <c r="D1690" s="5" t="s">
        <v>1817</v>
      </c>
      <c r="E1690" s="5" t="s">
        <v>295</v>
      </c>
      <c r="F1690" s="5">
        <v>55</v>
      </c>
      <c r="G1690" s="5" t="s">
        <v>1313</v>
      </c>
      <c r="H1690" s="5" t="s">
        <v>812</v>
      </c>
      <c r="I1690" s="5" t="s">
        <v>59</v>
      </c>
      <c r="J1690" s="5" t="s">
        <v>86</v>
      </c>
      <c r="K1690" s="5" t="s">
        <v>48</v>
      </c>
      <c r="L1690" s="5" t="s">
        <v>55</v>
      </c>
      <c r="M1690" s="5" t="s">
        <v>1839</v>
      </c>
      <c r="N1690" s="6">
        <v>94500</v>
      </c>
      <c r="O1690" s="6">
        <v>506599.63199999998</v>
      </c>
    </row>
    <row r="1691" spans="1:15" x14ac:dyDescent="0.3">
      <c r="A1691" s="3" t="str">
        <f>List!$I$6</f>
        <v>2018-19</v>
      </c>
      <c r="B1691" s="3" t="s">
        <v>50</v>
      </c>
      <c r="C1691" s="3">
        <v>11</v>
      </c>
      <c r="D1691" s="3" t="s">
        <v>1817</v>
      </c>
      <c r="E1691" s="3" t="s">
        <v>286</v>
      </c>
      <c r="F1691" s="3">
        <v>55</v>
      </c>
      <c r="G1691" s="3" t="s">
        <v>1628</v>
      </c>
      <c r="H1691" s="3" t="s">
        <v>869</v>
      </c>
      <c r="I1691" s="3" t="s">
        <v>63</v>
      </c>
      <c r="J1691" s="3" t="s">
        <v>72</v>
      </c>
      <c r="K1691" s="3" t="s">
        <v>48</v>
      </c>
      <c r="L1691" s="3" t="s">
        <v>55</v>
      </c>
      <c r="M1691" s="3" t="s">
        <v>1840</v>
      </c>
      <c r="N1691" s="4">
        <v>28500</v>
      </c>
      <c r="O1691" s="4">
        <v>13136054.5404</v>
      </c>
    </row>
    <row r="1692" spans="1:15" x14ac:dyDescent="0.3">
      <c r="A1692" s="5" t="str">
        <f>List!$I$6</f>
        <v>2018-19</v>
      </c>
      <c r="B1692" s="5" t="s">
        <v>36</v>
      </c>
      <c r="C1692" s="5">
        <v>8</v>
      </c>
      <c r="D1692" s="5" t="s">
        <v>1816</v>
      </c>
      <c r="E1692" s="5" t="s">
        <v>714</v>
      </c>
      <c r="F1692" s="5">
        <v>36</v>
      </c>
      <c r="G1692" s="5" t="s">
        <v>372</v>
      </c>
      <c r="H1692" s="5" t="s">
        <v>572</v>
      </c>
      <c r="I1692" s="5" t="s">
        <v>63</v>
      </c>
      <c r="J1692" s="5" t="s">
        <v>44</v>
      </c>
      <c r="K1692" s="5" t="s">
        <v>48</v>
      </c>
      <c r="L1692" s="5" t="s">
        <v>55</v>
      </c>
      <c r="M1692" s="5" t="s">
        <v>1841</v>
      </c>
      <c r="N1692" s="6">
        <v>63000</v>
      </c>
      <c r="O1692" s="6">
        <v>5222122.3454399994</v>
      </c>
    </row>
    <row r="1693" spans="1:15" x14ac:dyDescent="0.3">
      <c r="A1693" s="3" t="str">
        <f>List!$I$6</f>
        <v>2018-19</v>
      </c>
      <c r="B1693" s="3" t="s">
        <v>76</v>
      </c>
      <c r="C1693" s="3">
        <v>4</v>
      </c>
      <c r="D1693" s="3" t="s">
        <v>1819</v>
      </c>
      <c r="E1693" s="3" t="s">
        <v>188</v>
      </c>
      <c r="F1693" s="3">
        <v>43</v>
      </c>
      <c r="G1693" s="3" t="s">
        <v>1507</v>
      </c>
      <c r="H1693" s="3" t="s">
        <v>446</v>
      </c>
      <c r="I1693" s="3" t="s">
        <v>20</v>
      </c>
      <c r="J1693" s="3" t="s">
        <v>72</v>
      </c>
      <c r="K1693" s="3" t="s">
        <v>34</v>
      </c>
      <c r="L1693" s="3" t="s">
        <v>35</v>
      </c>
      <c r="M1693" s="3" t="s">
        <v>1840</v>
      </c>
      <c r="N1693" s="4">
        <v>96000</v>
      </c>
      <c r="O1693" s="4">
        <v>7252458.3014399996</v>
      </c>
    </row>
    <row r="1694" spans="1:15" x14ac:dyDescent="0.3">
      <c r="A1694" s="5" t="str">
        <f>List!$I$6</f>
        <v>2018-19</v>
      </c>
      <c r="B1694" s="5" t="s">
        <v>45</v>
      </c>
      <c r="C1694" s="5">
        <v>2</v>
      </c>
      <c r="D1694" s="5" t="s">
        <v>1818</v>
      </c>
      <c r="E1694" s="5" t="s">
        <v>84</v>
      </c>
      <c r="F1694" s="5">
        <v>75</v>
      </c>
      <c r="G1694" s="5" t="s">
        <v>355</v>
      </c>
      <c r="H1694" s="5" t="s">
        <v>1019</v>
      </c>
      <c r="I1694" s="5" t="s">
        <v>32</v>
      </c>
      <c r="J1694" s="5" t="s">
        <v>1806</v>
      </c>
      <c r="K1694" s="5" t="s">
        <v>21</v>
      </c>
      <c r="L1694" s="5" t="s">
        <v>22</v>
      </c>
      <c r="M1694" s="5" t="s">
        <v>1839</v>
      </c>
      <c r="N1694" s="6">
        <v>124500</v>
      </c>
      <c r="O1694" s="6">
        <v>19026923.104200002</v>
      </c>
    </row>
    <row r="1695" spans="1:15" x14ac:dyDescent="0.3">
      <c r="A1695" s="3" t="str">
        <f>List!$I$6</f>
        <v>2018-19</v>
      </c>
      <c r="B1695" s="3" t="s">
        <v>36</v>
      </c>
      <c r="C1695" s="3">
        <v>8</v>
      </c>
      <c r="D1695" s="3" t="s">
        <v>1816</v>
      </c>
      <c r="E1695" s="3" t="s">
        <v>131</v>
      </c>
      <c r="F1695" s="3">
        <v>30</v>
      </c>
      <c r="G1695" s="3" t="s">
        <v>1208</v>
      </c>
      <c r="H1695" s="3" t="s">
        <v>1065</v>
      </c>
      <c r="I1695" s="3" t="s">
        <v>80</v>
      </c>
      <c r="J1695" s="3" t="s">
        <v>33</v>
      </c>
      <c r="K1695" s="3" t="s">
        <v>27</v>
      </c>
      <c r="L1695" s="3" t="s">
        <v>28</v>
      </c>
      <c r="M1695" s="3" t="s">
        <v>1840</v>
      </c>
      <c r="N1695" s="4">
        <v>142500</v>
      </c>
      <c r="O1695" s="4">
        <v>6240176.5359999994</v>
      </c>
    </row>
    <row r="1696" spans="1:15" x14ac:dyDescent="0.3">
      <c r="A1696" s="5" t="str">
        <f>List!$I$6</f>
        <v>2018-19</v>
      </c>
      <c r="B1696" s="5" t="s">
        <v>76</v>
      </c>
      <c r="C1696" s="5">
        <v>4</v>
      </c>
      <c r="D1696" s="5" t="s">
        <v>1819</v>
      </c>
      <c r="E1696" s="5" t="s">
        <v>199</v>
      </c>
      <c r="F1696" s="5">
        <v>30</v>
      </c>
      <c r="G1696" s="5" t="s">
        <v>482</v>
      </c>
      <c r="H1696" s="5" t="s">
        <v>1324</v>
      </c>
      <c r="I1696" s="5" t="s">
        <v>59</v>
      </c>
      <c r="J1696" s="5" t="s">
        <v>72</v>
      </c>
      <c r="K1696" s="5" t="s">
        <v>27</v>
      </c>
      <c r="L1696" s="5" t="s">
        <v>28</v>
      </c>
      <c r="M1696" s="5" t="s">
        <v>1840</v>
      </c>
      <c r="N1696" s="6">
        <v>49500</v>
      </c>
      <c r="O1696" s="6">
        <v>460149.25439999992</v>
      </c>
    </row>
    <row r="1697" spans="1:15" x14ac:dyDescent="0.3">
      <c r="A1697" s="3" t="str">
        <f>List!$I$6</f>
        <v>2018-19</v>
      </c>
      <c r="B1697" s="3" t="s">
        <v>76</v>
      </c>
      <c r="C1697" s="3">
        <v>4</v>
      </c>
      <c r="D1697" s="3" t="s">
        <v>1819</v>
      </c>
      <c r="E1697" s="3" t="s">
        <v>330</v>
      </c>
      <c r="F1697" s="3">
        <v>79</v>
      </c>
      <c r="G1697" s="3" t="s">
        <v>1639</v>
      </c>
      <c r="H1697" s="3" t="s">
        <v>713</v>
      </c>
      <c r="I1697" s="3" t="s">
        <v>32</v>
      </c>
      <c r="J1697" s="3" t="s">
        <v>72</v>
      </c>
      <c r="K1697" s="3" t="s">
        <v>27</v>
      </c>
      <c r="L1697" s="3" t="s">
        <v>28</v>
      </c>
      <c r="M1697" s="3" t="s">
        <v>1839</v>
      </c>
      <c r="N1697" s="4">
        <v>91500</v>
      </c>
      <c r="O1697" s="4">
        <v>382999.55319999997</v>
      </c>
    </row>
    <row r="1698" spans="1:15" x14ac:dyDescent="0.3">
      <c r="A1698" s="5" t="str">
        <f>List!$I$6</f>
        <v>2018-19</v>
      </c>
      <c r="B1698" s="5" t="s">
        <v>116</v>
      </c>
      <c r="C1698" s="5">
        <v>1</v>
      </c>
      <c r="D1698" s="5" t="s">
        <v>1818</v>
      </c>
      <c r="E1698" s="5" t="s">
        <v>112</v>
      </c>
      <c r="F1698" s="5">
        <v>47</v>
      </c>
      <c r="G1698" s="5" t="s">
        <v>896</v>
      </c>
      <c r="H1698" s="5" t="s">
        <v>343</v>
      </c>
      <c r="I1698" s="5" t="s">
        <v>40</v>
      </c>
      <c r="J1698" s="5" t="s">
        <v>1805</v>
      </c>
      <c r="K1698" s="5" t="s">
        <v>27</v>
      </c>
      <c r="L1698" s="5" t="s">
        <v>35</v>
      </c>
      <c r="M1698" s="5" t="s">
        <v>1840</v>
      </c>
      <c r="N1698" s="6">
        <v>82500</v>
      </c>
      <c r="O1698" s="6">
        <v>25720478.4375</v>
      </c>
    </row>
    <row r="1699" spans="1:15" x14ac:dyDescent="0.3">
      <c r="A1699" s="3" t="str">
        <f>List!$I$6</f>
        <v>2018-19</v>
      </c>
      <c r="B1699" s="3" t="s">
        <v>50</v>
      </c>
      <c r="C1699" s="3">
        <v>11</v>
      </c>
      <c r="D1699" s="3" t="s">
        <v>1817</v>
      </c>
      <c r="E1699" s="3" t="s">
        <v>250</v>
      </c>
      <c r="F1699" s="3">
        <v>26</v>
      </c>
      <c r="G1699" s="3" t="s">
        <v>1233</v>
      </c>
      <c r="H1699" s="3" t="s">
        <v>108</v>
      </c>
      <c r="I1699" s="3" t="s">
        <v>32</v>
      </c>
      <c r="J1699" s="3" t="s">
        <v>44</v>
      </c>
      <c r="K1699" s="3" t="s">
        <v>27</v>
      </c>
      <c r="L1699" s="3" t="s">
        <v>28</v>
      </c>
      <c r="M1699" s="3" t="s">
        <v>1841</v>
      </c>
      <c r="N1699" s="4">
        <v>70500</v>
      </c>
      <c r="O1699" s="4">
        <v>773195.15196000005</v>
      </c>
    </row>
    <row r="1700" spans="1:15" x14ac:dyDescent="0.3">
      <c r="A1700" s="5" t="str">
        <f>List!$I$6</f>
        <v>2018-19</v>
      </c>
      <c r="B1700" s="5" t="s">
        <v>76</v>
      </c>
      <c r="C1700" s="5">
        <v>4</v>
      </c>
      <c r="D1700" s="5" t="s">
        <v>1819</v>
      </c>
      <c r="E1700" s="5" t="s">
        <v>410</v>
      </c>
      <c r="F1700" s="5">
        <v>51</v>
      </c>
      <c r="G1700" s="5" t="s">
        <v>1239</v>
      </c>
      <c r="H1700" s="5" t="s">
        <v>490</v>
      </c>
      <c r="I1700" s="5" t="s">
        <v>20</v>
      </c>
      <c r="J1700" s="5" t="s">
        <v>33</v>
      </c>
      <c r="K1700" s="5" t="s">
        <v>21</v>
      </c>
      <c r="L1700" s="5" t="s">
        <v>22</v>
      </c>
      <c r="M1700" s="5" t="s">
        <v>1841</v>
      </c>
      <c r="N1700" s="6">
        <v>75000</v>
      </c>
      <c r="O1700" s="6">
        <v>10714665.555</v>
      </c>
    </row>
    <row r="1701" spans="1:15" x14ac:dyDescent="0.3">
      <c r="A1701" s="3" t="str">
        <f>List!$I$6</f>
        <v>2018-19</v>
      </c>
      <c r="B1701" s="3" t="s">
        <v>36</v>
      </c>
      <c r="C1701" s="3">
        <v>8</v>
      </c>
      <c r="D1701" s="3" t="s">
        <v>1816</v>
      </c>
      <c r="E1701" s="3" t="s">
        <v>614</v>
      </c>
      <c r="F1701" s="3">
        <v>77</v>
      </c>
      <c r="G1701" s="3" t="s">
        <v>908</v>
      </c>
      <c r="H1701" s="3" t="s">
        <v>334</v>
      </c>
      <c r="I1701" s="3" t="s">
        <v>80</v>
      </c>
      <c r="J1701" s="3" t="s">
        <v>1805</v>
      </c>
      <c r="K1701" s="3" t="s">
        <v>27</v>
      </c>
      <c r="L1701" s="3" t="s">
        <v>28</v>
      </c>
      <c r="M1701" s="3" t="s">
        <v>1840</v>
      </c>
      <c r="N1701" s="4">
        <v>34500</v>
      </c>
      <c r="O1701" s="4">
        <v>7524541.3471999997</v>
      </c>
    </row>
    <row r="1702" spans="1:15" x14ac:dyDescent="0.3">
      <c r="A1702" s="5" t="str">
        <f>List!$I$6</f>
        <v>2018-19</v>
      </c>
      <c r="B1702" s="5" t="s">
        <v>60</v>
      </c>
      <c r="C1702" s="5">
        <v>6</v>
      </c>
      <c r="D1702" s="5" t="s">
        <v>1819</v>
      </c>
      <c r="E1702" s="5" t="s">
        <v>402</v>
      </c>
      <c r="F1702" s="5">
        <v>48</v>
      </c>
      <c r="G1702" s="5" t="s">
        <v>1136</v>
      </c>
      <c r="H1702" s="5" t="s">
        <v>43</v>
      </c>
      <c r="I1702" s="5" t="s">
        <v>26</v>
      </c>
      <c r="J1702" s="5" t="s">
        <v>44</v>
      </c>
      <c r="K1702" s="5" t="s">
        <v>21</v>
      </c>
      <c r="L1702" s="5" t="s">
        <v>22</v>
      </c>
      <c r="M1702" s="5" t="s">
        <v>1839</v>
      </c>
      <c r="N1702" s="6">
        <v>51000</v>
      </c>
      <c r="O1702" s="6">
        <v>625039.72080000001</v>
      </c>
    </row>
    <row r="1703" spans="1:15" x14ac:dyDescent="0.3">
      <c r="A1703" s="3" t="str">
        <f>List!$I$6</f>
        <v>2018-19</v>
      </c>
      <c r="B1703" s="3" t="s">
        <v>36</v>
      </c>
      <c r="C1703" s="3">
        <v>8</v>
      </c>
      <c r="D1703" s="3" t="s">
        <v>1816</v>
      </c>
      <c r="E1703" s="3" t="s">
        <v>359</v>
      </c>
      <c r="F1703" s="3">
        <v>55</v>
      </c>
      <c r="G1703" s="3" t="s">
        <v>823</v>
      </c>
      <c r="H1703" s="3" t="s">
        <v>716</v>
      </c>
      <c r="I1703" s="3" t="s">
        <v>26</v>
      </c>
      <c r="J1703" s="3" t="s">
        <v>33</v>
      </c>
      <c r="K1703" s="3" t="s">
        <v>48</v>
      </c>
      <c r="L1703" s="3" t="s">
        <v>55</v>
      </c>
      <c r="M1703" s="3" t="s">
        <v>1840</v>
      </c>
      <c r="N1703" s="4">
        <v>49500</v>
      </c>
      <c r="O1703" s="4">
        <v>5405859.1619999995</v>
      </c>
    </row>
    <row r="1704" spans="1:15" x14ac:dyDescent="0.3">
      <c r="A1704" s="5" t="str">
        <f>List!$I$6</f>
        <v>2018-19</v>
      </c>
      <c r="B1704" s="5" t="s">
        <v>125</v>
      </c>
      <c r="C1704" s="5">
        <v>7</v>
      </c>
      <c r="D1704" s="5" t="s">
        <v>1816</v>
      </c>
      <c r="E1704" s="5" t="s">
        <v>70</v>
      </c>
      <c r="F1704" s="5">
        <v>58</v>
      </c>
      <c r="G1704" s="5" t="s">
        <v>775</v>
      </c>
      <c r="H1704" s="5" t="s">
        <v>634</v>
      </c>
      <c r="I1704" s="5" t="s">
        <v>20</v>
      </c>
      <c r="J1704" s="5" t="s">
        <v>44</v>
      </c>
      <c r="K1704" s="5" t="s">
        <v>27</v>
      </c>
      <c r="L1704" s="5" t="s">
        <v>28</v>
      </c>
      <c r="M1704" s="5" t="s">
        <v>1841</v>
      </c>
      <c r="N1704" s="6">
        <v>60000</v>
      </c>
      <c r="O1704" s="6">
        <v>2390864.2559999996</v>
      </c>
    </row>
    <row r="1705" spans="1:15" x14ac:dyDescent="0.3">
      <c r="A1705" s="3" t="str">
        <f>List!$I$6</f>
        <v>2018-19</v>
      </c>
      <c r="B1705" s="3" t="s">
        <v>101</v>
      </c>
      <c r="C1705" s="3">
        <v>9</v>
      </c>
      <c r="D1705" s="3" t="s">
        <v>1816</v>
      </c>
      <c r="E1705" s="3" t="s">
        <v>342</v>
      </c>
      <c r="F1705" s="3">
        <v>81</v>
      </c>
      <c r="G1705" s="3" t="s">
        <v>755</v>
      </c>
      <c r="H1705" s="3" t="s">
        <v>1184</v>
      </c>
      <c r="I1705" s="3" t="s">
        <v>40</v>
      </c>
      <c r="J1705" s="3" t="s">
        <v>44</v>
      </c>
      <c r="K1705" s="3" t="s">
        <v>48</v>
      </c>
      <c r="L1705" s="3" t="s">
        <v>49</v>
      </c>
      <c r="M1705" s="3" t="s">
        <v>1841</v>
      </c>
      <c r="N1705" s="4">
        <v>70500</v>
      </c>
      <c r="O1705" s="4">
        <v>7803464.8207999999</v>
      </c>
    </row>
    <row r="1706" spans="1:15" x14ac:dyDescent="0.3">
      <c r="A1706" s="5" t="str">
        <f>List!$I$6</f>
        <v>2018-19</v>
      </c>
      <c r="B1706" s="5" t="s">
        <v>141</v>
      </c>
      <c r="C1706" s="5">
        <v>5</v>
      </c>
      <c r="D1706" s="5" t="s">
        <v>1819</v>
      </c>
      <c r="E1706" s="5" t="s">
        <v>126</v>
      </c>
      <c r="F1706" s="5">
        <v>28</v>
      </c>
      <c r="G1706" s="5" t="s">
        <v>1006</v>
      </c>
      <c r="H1706" s="5" t="s">
        <v>356</v>
      </c>
      <c r="I1706" s="5" t="s">
        <v>54</v>
      </c>
      <c r="J1706" s="5" t="s">
        <v>72</v>
      </c>
      <c r="K1706" s="5" t="s">
        <v>48</v>
      </c>
      <c r="L1706" s="5" t="s">
        <v>49</v>
      </c>
      <c r="M1706" s="5" t="s">
        <v>1840</v>
      </c>
      <c r="N1706" s="6">
        <v>31500</v>
      </c>
      <c r="O1706" s="6">
        <v>168866.54400000002</v>
      </c>
    </row>
    <row r="1707" spans="1:15" x14ac:dyDescent="0.3">
      <c r="A1707" s="3" t="str">
        <f>List!$I$6</f>
        <v>2018-19</v>
      </c>
      <c r="B1707" s="3" t="s">
        <v>36</v>
      </c>
      <c r="C1707" s="3">
        <v>8</v>
      </c>
      <c r="D1707" s="3" t="s">
        <v>1816</v>
      </c>
      <c r="E1707" s="3" t="s">
        <v>70</v>
      </c>
      <c r="F1707" s="3">
        <v>81</v>
      </c>
      <c r="G1707" s="3" t="s">
        <v>1640</v>
      </c>
      <c r="H1707" s="3" t="s">
        <v>479</v>
      </c>
      <c r="I1707" s="3" t="s">
        <v>40</v>
      </c>
      <c r="J1707" s="3" t="s">
        <v>1805</v>
      </c>
      <c r="K1707" s="3" t="s">
        <v>48</v>
      </c>
      <c r="L1707" s="3" t="s">
        <v>49</v>
      </c>
      <c r="M1707" s="3" t="s">
        <v>1841</v>
      </c>
      <c r="N1707" s="4">
        <v>70500</v>
      </c>
      <c r="O1707" s="4">
        <v>3750512.4953999999</v>
      </c>
    </row>
    <row r="1708" spans="1:15" x14ac:dyDescent="0.3">
      <c r="A1708" s="5" t="str">
        <f>List!$I$6</f>
        <v>2018-19</v>
      </c>
      <c r="B1708" s="5" t="s">
        <v>141</v>
      </c>
      <c r="C1708" s="5">
        <v>5</v>
      </c>
      <c r="D1708" s="5" t="s">
        <v>1819</v>
      </c>
      <c r="E1708" s="5" t="s">
        <v>260</v>
      </c>
      <c r="F1708" s="5">
        <v>56</v>
      </c>
      <c r="G1708" s="5" t="s">
        <v>606</v>
      </c>
      <c r="H1708" s="5" t="s">
        <v>1486</v>
      </c>
      <c r="I1708" s="5" t="s">
        <v>40</v>
      </c>
      <c r="J1708" s="5" t="s">
        <v>33</v>
      </c>
      <c r="K1708" s="5" t="s">
        <v>34</v>
      </c>
      <c r="L1708" s="5" t="s">
        <v>35</v>
      </c>
      <c r="M1708" s="5" t="s">
        <v>1839</v>
      </c>
      <c r="N1708" s="6">
        <v>114000</v>
      </c>
      <c r="O1708" s="6">
        <v>718513.24159999983</v>
      </c>
    </row>
    <row r="1709" spans="1:15" x14ac:dyDescent="0.3">
      <c r="A1709" s="3" t="str">
        <f>List!$I$6</f>
        <v>2018-19</v>
      </c>
      <c r="B1709" s="3" t="s">
        <v>45</v>
      </c>
      <c r="C1709" s="3">
        <v>2</v>
      </c>
      <c r="D1709" s="3" t="s">
        <v>1818</v>
      </c>
      <c r="E1709" s="3" t="s">
        <v>160</v>
      </c>
      <c r="F1709" s="3">
        <v>57</v>
      </c>
      <c r="G1709" s="3" t="s">
        <v>857</v>
      </c>
      <c r="H1709" s="3" t="s">
        <v>900</v>
      </c>
      <c r="I1709" s="3" t="s">
        <v>26</v>
      </c>
      <c r="J1709" s="3" t="s">
        <v>44</v>
      </c>
      <c r="K1709" s="3" t="s">
        <v>27</v>
      </c>
      <c r="L1709" s="3" t="s">
        <v>35</v>
      </c>
      <c r="M1709" s="3" t="s">
        <v>1840</v>
      </c>
      <c r="N1709" s="4">
        <v>55500</v>
      </c>
      <c r="O1709" s="4">
        <v>10512496.609999999</v>
      </c>
    </row>
    <row r="1710" spans="1:15" x14ac:dyDescent="0.3">
      <c r="A1710" s="5" t="str">
        <f>List!$I$6</f>
        <v>2018-19</v>
      </c>
      <c r="B1710" s="5" t="s">
        <v>141</v>
      </c>
      <c r="C1710" s="5">
        <v>5</v>
      </c>
      <c r="D1710" s="5" t="s">
        <v>1819</v>
      </c>
      <c r="E1710" s="5" t="s">
        <v>286</v>
      </c>
      <c r="F1710" s="5">
        <v>50</v>
      </c>
      <c r="G1710" s="5" t="s">
        <v>1252</v>
      </c>
      <c r="H1710" s="5" t="s">
        <v>325</v>
      </c>
      <c r="I1710" s="5" t="s">
        <v>26</v>
      </c>
      <c r="J1710" s="5" t="s">
        <v>33</v>
      </c>
      <c r="K1710" s="5" t="s">
        <v>21</v>
      </c>
      <c r="L1710" s="5" t="s">
        <v>22</v>
      </c>
      <c r="M1710" s="5" t="s">
        <v>1841</v>
      </c>
      <c r="N1710" s="6">
        <v>144000</v>
      </c>
      <c r="O1710" s="6">
        <v>1128181.8239999998</v>
      </c>
    </row>
    <row r="1711" spans="1:15" x14ac:dyDescent="0.3">
      <c r="A1711" s="3" t="str">
        <f>List!$I$6</f>
        <v>2018-19</v>
      </c>
      <c r="B1711" s="3" t="s">
        <v>83</v>
      </c>
      <c r="C1711" s="3">
        <v>3</v>
      </c>
      <c r="D1711" s="3" t="s">
        <v>1818</v>
      </c>
      <c r="E1711" s="3" t="s">
        <v>274</v>
      </c>
      <c r="F1711" s="3">
        <v>19</v>
      </c>
      <c r="G1711" s="3" t="s">
        <v>1092</v>
      </c>
      <c r="H1711" s="3" t="s">
        <v>848</v>
      </c>
      <c r="I1711" s="3" t="s">
        <v>26</v>
      </c>
      <c r="J1711" s="3" t="s">
        <v>1805</v>
      </c>
      <c r="K1711" s="3" t="s">
        <v>48</v>
      </c>
      <c r="L1711" s="3" t="s">
        <v>49</v>
      </c>
      <c r="M1711" s="3" t="s">
        <v>1841</v>
      </c>
      <c r="N1711" s="4">
        <v>93000</v>
      </c>
      <c r="O1711" s="4">
        <v>4177344.1751999999</v>
      </c>
    </row>
    <row r="1712" spans="1:15" x14ac:dyDescent="0.3">
      <c r="A1712" s="5" t="str">
        <f>List!$I$6</f>
        <v>2018-19</v>
      </c>
      <c r="B1712" s="5" t="s">
        <v>76</v>
      </c>
      <c r="C1712" s="5">
        <v>4</v>
      </c>
      <c r="D1712" s="5" t="s">
        <v>1819</v>
      </c>
      <c r="E1712" s="5" t="s">
        <v>23</v>
      </c>
      <c r="F1712" s="5">
        <v>75</v>
      </c>
      <c r="G1712" s="5" t="s">
        <v>1594</v>
      </c>
      <c r="H1712" s="5" t="s">
        <v>1307</v>
      </c>
      <c r="I1712" s="5" t="s">
        <v>63</v>
      </c>
      <c r="J1712" s="5" t="s">
        <v>44</v>
      </c>
      <c r="K1712" s="5" t="s">
        <v>21</v>
      </c>
      <c r="L1712" s="5" t="s">
        <v>22</v>
      </c>
      <c r="M1712" s="5" t="s">
        <v>1840</v>
      </c>
      <c r="N1712" s="6">
        <v>43500</v>
      </c>
      <c r="O1712" s="6">
        <v>7755246.1119999997</v>
      </c>
    </row>
    <row r="1713" spans="1:15" x14ac:dyDescent="0.3">
      <c r="A1713" s="3" t="str">
        <f>List!$I$6</f>
        <v>2018-19</v>
      </c>
      <c r="B1713" s="3" t="s">
        <v>16</v>
      </c>
      <c r="C1713" s="3">
        <v>10</v>
      </c>
      <c r="D1713" s="3" t="s">
        <v>1817</v>
      </c>
      <c r="E1713" s="3" t="s">
        <v>51</v>
      </c>
      <c r="F1713" s="3">
        <v>51</v>
      </c>
      <c r="G1713" s="3" t="s">
        <v>319</v>
      </c>
      <c r="H1713" s="3" t="s">
        <v>1038</v>
      </c>
      <c r="I1713" s="3" t="s">
        <v>54</v>
      </c>
      <c r="J1713" s="3" t="s">
        <v>72</v>
      </c>
      <c r="K1713" s="3" t="s">
        <v>21</v>
      </c>
      <c r="L1713" s="3" t="s">
        <v>22</v>
      </c>
      <c r="M1713" s="3" t="s">
        <v>1841</v>
      </c>
      <c r="N1713" s="4">
        <v>78000</v>
      </c>
      <c r="O1713" s="4">
        <v>14539663.881599998</v>
      </c>
    </row>
    <row r="1714" spans="1:15" x14ac:dyDescent="0.3">
      <c r="A1714" s="5" t="str">
        <f>List!$I$6</f>
        <v>2018-19</v>
      </c>
      <c r="B1714" s="5" t="s">
        <v>36</v>
      </c>
      <c r="C1714" s="5">
        <v>8</v>
      </c>
      <c r="D1714" s="5" t="s">
        <v>1816</v>
      </c>
      <c r="E1714" s="5" t="s">
        <v>342</v>
      </c>
      <c r="F1714" s="5">
        <v>12</v>
      </c>
      <c r="G1714" s="5" t="s">
        <v>1157</v>
      </c>
      <c r="H1714" s="5" t="s">
        <v>950</v>
      </c>
      <c r="I1714" s="5" t="s">
        <v>54</v>
      </c>
      <c r="J1714" s="5" t="s">
        <v>1805</v>
      </c>
      <c r="K1714" s="5" t="s">
        <v>48</v>
      </c>
      <c r="L1714" s="5" t="s">
        <v>55</v>
      </c>
      <c r="M1714" s="5" t="s">
        <v>1839</v>
      </c>
      <c r="N1714" s="6">
        <v>67500</v>
      </c>
      <c r="O1714" s="6">
        <v>3163663.0079999999</v>
      </c>
    </row>
    <row r="1715" spans="1:15" x14ac:dyDescent="0.3">
      <c r="A1715" s="3" t="str">
        <f>List!$I$6</f>
        <v>2018-19</v>
      </c>
      <c r="B1715" s="3" t="s">
        <v>76</v>
      </c>
      <c r="C1715" s="3">
        <v>4</v>
      </c>
      <c r="D1715" s="3" t="s">
        <v>1819</v>
      </c>
      <c r="E1715" s="3" t="s">
        <v>714</v>
      </c>
      <c r="F1715" s="3">
        <v>24</v>
      </c>
      <c r="G1715" s="3" t="s">
        <v>1440</v>
      </c>
      <c r="H1715" s="3" t="s">
        <v>179</v>
      </c>
      <c r="I1715" s="3" t="s">
        <v>32</v>
      </c>
      <c r="J1715" s="3" t="s">
        <v>33</v>
      </c>
      <c r="K1715" s="3" t="s">
        <v>48</v>
      </c>
      <c r="L1715" s="3" t="s">
        <v>49</v>
      </c>
      <c r="M1715" s="3" t="s">
        <v>1839</v>
      </c>
      <c r="N1715" s="4">
        <v>93000</v>
      </c>
      <c r="O1715" s="4">
        <v>1283205.3695999999</v>
      </c>
    </row>
    <row r="1716" spans="1:15" x14ac:dyDescent="0.3">
      <c r="A1716" s="5" t="str">
        <f>List!$I$6</f>
        <v>2018-19</v>
      </c>
      <c r="B1716" s="5" t="s">
        <v>60</v>
      </c>
      <c r="C1716" s="5">
        <v>6</v>
      </c>
      <c r="D1716" s="5" t="s">
        <v>1819</v>
      </c>
      <c r="E1716" s="5" t="s">
        <v>439</v>
      </c>
      <c r="F1716" s="5">
        <v>51</v>
      </c>
      <c r="G1716" s="5" t="s">
        <v>1641</v>
      </c>
      <c r="H1716" s="5" t="s">
        <v>506</v>
      </c>
      <c r="I1716" s="5" t="s">
        <v>40</v>
      </c>
      <c r="J1716" s="5" t="s">
        <v>44</v>
      </c>
      <c r="K1716" s="5" t="s">
        <v>21</v>
      </c>
      <c r="L1716" s="5" t="s">
        <v>22</v>
      </c>
      <c r="M1716" s="5" t="s">
        <v>1840</v>
      </c>
      <c r="N1716" s="6">
        <v>115500</v>
      </c>
      <c r="O1716" s="6">
        <v>257797.66319999998</v>
      </c>
    </row>
    <row r="1717" spans="1:15" x14ac:dyDescent="0.3">
      <c r="A1717" s="3" t="str">
        <f>List!$I$6</f>
        <v>2018-19</v>
      </c>
      <c r="B1717" s="3" t="s">
        <v>141</v>
      </c>
      <c r="C1717" s="3">
        <v>5</v>
      </c>
      <c r="D1717" s="3" t="s">
        <v>1819</v>
      </c>
      <c r="E1717" s="3" t="s">
        <v>463</v>
      </c>
      <c r="F1717" s="3">
        <v>22</v>
      </c>
      <c r="G1717" s="3" t="s">
        <v>983</v>
      </c>
      <c r="H1717" s="3" t="s">
        <v>213</v>
      </c>
      <c r="I1717" s="3" t="s">
        <v>63</v>
      </c>
      <c r="J1717" s="3" t="s">
        <v>72</v>
      </c>
      <c r="K1717" s="3" t="s">
        <v>48</v>
      </c>
      <c r="L1717" s="3" t="s">
        <v>55</v>
      </c>
      <c r="M1717" s="3" t="s">
        <v>1840</v>
      </c>
      <c r="N1717" s="4">
        <v>21000</v>
      </c>
      <c r="O1717" s="4">
        <v>6394535.2548000002</v>
      </c>
    </row>
    <row r="1718" spans="1:15" x14ac:dyDescent="0.3">
      <c r="A1718" s="5" t="str">
        <f>List!$I$6</f>
        <v>2018-19</v>
      </c>
      <c r="B1718" s="5" t="s">
        <v>141</v>
      </c>
      <c r="C1718" s="5">
        <v>5</v>
      </c>
      <c r="D1718" s="5" t="s">
        <v>1819</v>
      </c>
      <c r="E1718" s="5" t="s">
        <v>17</v>
      </c>
      <c r="F1718" s="5">
        <v>62</v>
      </c>
      <c r="G1718" s="5" t="s">
        <v>891</v>
      </c>
      <c r="H1718" s="5" t="s">
        <v>900</v>
      </c>
      <c r="I1718" s="5" t="s">
        <v>26</v>
      </c>
      <c r="J1718" s="5" t="s">
        <v>44</v>
      </c>
      <c r="K1718" s="5" t="s">
        <v>27</v>
      </c>
      <c r="L1718" s="5" t="s">
        <v>35</v>
      </c>
      <c r="M1718" s="5" t="s">
        <v>1841</v>
      </c>
      <c r="N1718" s="6">
        <v>57000</v>
      </c>
      <c r="O1718" s="6">
        <v>135761.55120000002</v>
      </c>
    </row>
    <row r="1719" spans="1:15" x14ac:dyDescent="0.3">
      <c r="A1719" s="3" t="str">
        <f>List!$I$6</f>
        <v>2018-19</v>
      </c>
      <c r="B1719" s="3" t="s">
        <v>36</v>
      </c>
      <c r="C1719" s="3">
        <v>8</v>
      </c>
      <c r="D1719" s="3" t="s">
        <v>1816</v>
      </c>
      <c r="E1719" s="3" t="s">
        <v>402</v>
      </c>
      <c r="F1719" s="3">
        <v>69</v>
      </c>
      <c r="G1719" s="3" t="s">
        <v>953</v>
      </c>
      <c r="H1719" s="3" t="s">
        <v>1288</v>
      </c>
      <c r="I1719" s="3" t="s">
        <v>20</v>
      </c>
      <c r="J1719" s="3" t="s">
        <v>86</v>
      </c>
      <c r="K1719" s="3" t="s">
        <v>34</v>
      </c>
      <c r="L1719" s="3" t="s">
        <v>35</v>
      </c>
      <c r="M1719" s="3" t="s">
        <v>1841</v>
      </c>
      <c r="N1719" s="4">
        <v>57000</v>
      </c>
      <c r="O1719" s="4">
        <v>8505423.9556000009</v>
      </c>
    </row>
    <row r="1720" spans="1:15" x14ac:dyDescent="0.3">
      <c r="A1720" s="5" t="str">
        <f>List!$I$6</f>
        <v>2018-19</v>
      </c>
      <c r="B1720" s="5" t="s">
        <v>45</v>
      </c>
      <c r="C1720" s="5">
        <v>2</v>
      </c>
      <c r="D1720" s="5" t="s">
        <v>1818</v>
      </c>
      <c r="E1720" s="5" t="s">
        <v>195</v>
      </c>
      <c r="F1720" s="5">
        <v>80</v>
      </c>
      <c r="G1720" s="5" t="s">
        <v>633</v>
      </c>
      <c r="H1720" s="5" t="s">
        <v>446</v>
      </c>
      <c r="I1720" s="5" t="s">
        <v>20</v>
      </c>
      <c r="J1720" s="5" t="s">
        <v>72</v>
      </c>
      <c r="K1720" s="5" t="s">
        <v>34</v>
      </c>
      <c r="L1720" s="5" t="s">
        <v>35</v>
      </c>
      <c r="M1720" s="5" t="s">
        <v>1839</v>
      </c>
      <c r="N1720" s="6">
        <v>79500</v>
      </c>
      <c r="O1720" s="6">
        <v>70540206.264000013</v>
      </c>
    </row>
    <row r="1721" spans="1:15" x14ac:dyDescent="0.3">
      <c r="A1721" s="3" t="str">
        <f>List!$I$6</f>
        <v>2018-19</v>
      </c>
      <c r="B1721" s="3" t="s">
        <v>36</v>
      </c>
      <c r="C1721" s="3">
        <v>8</v>
      </c>
      <c r="D1721" s="3" t="s">
        <v>1816</v>
      </c>
      <c r="E1721" s="3" t="s">
        <v>714</v>
      </c>
      <c r="F1721" s="3">
        <v>57</v>
      </c>
      <c r="G1721" s="3" t="s">
        <v>380</v>
      </c>
      <c r="H1721" s="3" t="s">
        <v>940</v>
      </c>
      <c r="I1721" s="3" t="s">
        <v>54</v>
      </c>
      <c r="J1721" s="3" t="s">
        <v>44</v>
      </c>
      <c r="K1721" s="3" t="s">
        <v>34</v>
      </c>
      <c r="L1721" s="3" t="s">
        <v>35</v>
      </c>
      <c r="M1721" s="3" t="s">
        <v>1840</v>
      </c>
      <c r="N1721" s="4">
        <v>64500</v>
      </c>
      <c r="O1721" s="4">
        <v>1113252.6108000001</v>
      </c>
    </row>
    <row r="1722" spans="1:15" x14ac:dyDescent="0.3">
      <c r="A1722" s="5" t="str">
        <f>List!$I$6</f>
        <v>2018-19</v>
      </c>
      <c r="B1722" s="5" t="s">
        <v>83</v>
      </c>
      <c r="C1722" s="5">
        <v>3</v>
      </c>
      <c r="D1722" s="5" t="s">
        <v>1818</v>
      </c>
      <c r="E1722" s="5" t="s">
        <v>421</v>
      </c>
      <c r="F1722" s="5">
        <v>23</v>
      </c>
      <c r="G1722" s="5" t="s">
        <v>1526</v>
      </c>
      <c r="H1722" s="5" t="s">
        <v>312</v>
      </c>
      <c r="I1722" s="5" t="s">
        <v>26</v>
      </c>
      <c r="J1722" s="5" t="s">
        <v>86</v>
      </c>
      <c r="K1722" s="5" t="s">
        <v>48</v>
      </c>
      <c r="L1722" s="5" t="s">
        <v>49</v>
      </c>
      <c r="M1722" s="5" t="s">
        <v>1840</v>
      </c>
      <c r="N1722" s="6">
        <v>93000</v>
      </c>
      <c r="O1722" s="6">
        <v>117806.87951999997</v>
      </c>
    </row>
    <row r="1723" spans="1:15" x14ac:dyDescent="0.3">
      <c r="A1723" s="3" t="str">
        <f>List!$I$6</f>
        <v>2018-19</v>
      </c>
      <c r="B1723" s="3" t="s">
        <v>76</v>
      </c>
      <c r="C1723" s="3">
        <v>4</v>
      </c>
      <c r="D1723" s="3" t="s">
        <v>1819</v>
      </c>
      <c r="E1723" s="3" t="s">
        <v>475</v>
      </c>
      <c r="F1723" s="3">
        <v>48</v>
      </c>
      <c r="G1723" s="3" t="s">
        <v>1295</v>
      </c>
      <c r="H1723" s="3" t="s">
        <v>352</v>
      </c>
      <c r="I1723" s="3" t="s">
        <v>26</v>
      </c>
      <c r="J1723" s="3" t="s">
        <v>33</v>
      </c>
      <c r="K1723" s="3" t="s">
        <v>21</v>
      </c>
      <c r="L1723" s="3" t="s">
        <v>22</v>
      </c>
      <c r="M1723" s="3" t="s">
        <v>1841</v>
      </c>
      <c r="N1723" s="4">
        <v>115500</v>
      </c>
      <c r="O1723" s="4">
        <v>639137.32344000007</v>
      </c>
    </row>
    <row r="1724" spans="1:15" x14ac:dyDescent="0.3">
      <c r="A1724" s="5" t="str">
        <f>List!$I$6</f>
        <v>2018-19</v>
      </c>
      <c r="B1724" s="5" t="s">
        <v>60</v>
      </c>
      <c r="C1724" s="5">
        <v>6</v>
      </c>
      <c r="D1724" s="5" t="s">
        <v>1819</v>
      </c>
      <c r="E1724" s="5" t="s">
        <v>56</v>
      </c>
      <c r="F1724" s="5">
        <v>30</v>
      </c>
      <c r="G1724" s="5" t="s">
        <v>1217</v>
      </c>
      <c r="H1724" s="5" t="s">
        <v>334</v>
      </c>
      <c r="I1724" s="5" t="s">
        <v>80</v>
      </c>
      <c r="J1724" s="5" t="s">
        <v>1805</v>
      </c>
      <c r="K1724" s="5" t="s">
        <v>27</v>
      </c>
      <c r="L1724" s="5" t="s">
        <v>28</v>
      </c>
      <c r="M1724" s="5" t="s">
        <v>1839</v>
      </c>
      <c r="N1724" s="6">
        <v>61500</v>
      </c>
      <c r="O1724" s="6">
        <v>372653.00160000002</v>
      </c>
    </row>
    <row r="1725" spans="1:15" x14ac:dyDescent="0.3">
      <c r="A1725" s="3" t="str">
        <f>List!$I$6</f>
        <v>2018-19</v>
      </c>
      <c r="B1725" s="3" t="s">
        <v>92</v>
      </c>
      <c r="C1725" s="3">
        <v>12</v>
      </c>
      <c r="D1725" s="3" t="s">
        <v>1817</v>
      </c>
      <c r="E1725" s="3" t="s">
        <v>305</v>
      </c>
      <c r="F1725" s="3">
        <v>74</v>
      </c>
      <c r="G1725" s="3" t="s">
        <v>251</v>
      </c>
      <c r="H1725" s="3" t="s">
        <v>418</v>
      </c>
      <c r="I1725" s="3" t="s">
        <v>32</v>
      </c>
      <c r="J1725" s="3" t="s">
        <v>33</v>
      </c>
      <c r="K1725" s="3" t="s">
        <v>27</v>
      </c>
      <c r="L1725" s="3" t="s">
        <v>28</v>
      </c>
      <c r="M1725" s="3" t="s">
        <v>1840</v>
      </c>
      <c r="N1725" s="4">
        <v>100500</v>
      </c>
      <c r="O1725" s="4">
        <v>935788.9463999999</v>
      </c>
    </row>
    <row r="1726" spans="1:15" x14ac:dyDescent="0.3">
      <c r="A1726" s="5" t="str">
        <f>List!$I$6</f>
        <v>2018-19</v>
      </c>
      <c r="B1726" s="5" t="s">
        <v>141</v>
      </c>
      <c r="C1726" s="5">
        <v>5</v>
      </c>
      <c r="D1726" s="5" t="s">
        <v>1819</v>
      </c>
      <c r="E1726" s="5" t="s">
        <v>222</v>
      </c>
      <c r="F1726" s="5">
        <v>74</v>
      </c>
      <c r="G1726" s="5" t="s">
        <v>212</v>
      </c>
      <c r="H1726" s="5" t="s">
        <v>707</v>
      </c>
      <c r="I1726" s="5" t="s">
        <v>54</v>
      </c>
      <c r="J1726" s="5" t="s">
        <v>33</v>
      </c>
      <c r="K1726" s="5" t="s">
        <v>27</v>
      </c>
      <c r="L1726" s="5" t="s">
        <v>28</v>
      </c>
      <c r="M1726" s="5" t="s">
        <v>1840</v>
      </c>
      <c r="N1726" s="6">
        <v>49500</v>
      </c>
      <c r="O1726" s="6">
        <v>838821.12600000005</v>
      </c>
    </row>
    <row r="1727" spans="1:15" x14ac:dyDescent="0.3">
      <c r="A1727" s="3" t="str">
        <f>List!$I$6</f>
        <v>2018-19</v>
      </c>
      <c r="B1727" s="3" t="s">
        <v>16</v>
      </c>
      <c r="C1727" s="3">
        <v>10</v>
      </c>
      <c r="D1727" s="3" t="s">
        <v>1817</v>
      </c>
      <c r="E1727" s="3" t="s">
        <v>274</v>
      </c>
      <c r="F1727" s="3">
        <v>20</v>
      </c>
      <c r="G1727" s="3" t="s">
        <v>1190</v>
      </c>
      <c r="H1727" s="3" t="s">
        <v>1135</v>
      </c>
      <c r="I1727" s="3" t="s">
        <v>59</v>
      </c>
      <c r="J1727" s="3" t="s">
        <v>33</v>
      </c>
      <c r="K1727" s="3" t="s">
        <v>27</v>
      </c>
      <c r="L1727" s="3" t="s">
        <v>28</v>
      </c>
      <c r="M1727" s="3" t="s">
        <v>1841</v>
      </c>
      <c r="N1727" s="4">
        <v>138000</v>
      </c>
      <c r="O1727" s="4">
        <v>2166793.1999999997</v>
      </c>
    </row>
    <row r="1728" spans="1:15" x14ac:dyDescent="0.3">
      <c r="A1728" s="5" t="str">
        <f>List!$I$6</f>
        <v>2018-19</v>
      </c>
      <c r="B1728" s="5" t="s">
        <v>141</v>
      </c>
      <c r="C1728" s="5">
        <v>5</v>
      </c>
      <c r="D1728" s="5" t="s">
        <v>1819</v>
      </c>
      <c r="E1728" s="5" t="s">
        <v>199</v>
      </c>
      <c r="F1728" s="5">
        <v>36</v>
      </c>
      <c r="G1728" s="5" t="s">
        <v>351</v>
      </c>
      <c r="H1728" s="5" t="s">
        <v>652</v>
      </c>
      <c r="I1728" s="5" t="s">
        <v>32</v>
      </c>
      <c r="J1728" s="5" t="s">
        <v>1806</v>
      </c>
      <c r="K1728" s="5" t="s">
        <v>48</v>
      </c>
      <c r="L1728" s="5" t="s">
        <v>55</v>
      </c>
      <c r="M1728" s="5" t="s">
        <v>1839</v>
      </c>
      <c r="N1728" s="6">
        <v>66000</v>
      </c>
      <c r="O1728" s="6">
        <v>1116751.2048000002</v>
      </c>
    </row>
    <row r="1729" spans="1:15" x14ac:dyDescent="0.3">
      <c r="A1729" s="3" t="str">
        <f>List!$I$6</f>
        <v>2018-19</v>
      </c>
      <c r="B1729" s="3" t="s">
        <v>76</v>
      </c>
      <c r="C1729" s="3">
        <v>4</v>
      </c>
      <c r="D1729" s="3" t="s">
        <v>1819</v>
      </c>
      <c r="E1729" s="3" t="s">
        <v>183</v>
      </c>
      <c r="F1729" s="3">
        <v>19</v>
      </c>
      <c r="G1729" s="3" t="s">
        <v>403</v>
      </c>
      <c r="H1729" s="3" t="s">
        <v>915</v>
      </c>
      <c r="I1729" s="3" t="s">
        <v>32</v>
      </c>
      <c r="J1729" s="3" t="s">
        <v>1805</v>
      </c>
      <c r="K1729" s="3" t="s">
        <v>48</v>
      </c>
      <c r="L1729" s="3" t="s">
        <v>49</v>
      </c>
      <c r="M1729" s="3" t="s">
        <v>1840</v>
      </c>
      <c r="N1729" s="4">
        <v>40500</v>
      </c>
      <c r="O1729" s="4">
        <v>1668303.9450000001</v>
      </c>
    </row>
    <row r="1730" spans="1:15" x14ac:dyDescent="0.3">
      <c r="A1730" s="5" t="str">
        <f>List!$I$6</f>
        <v>2018-19</v>
      </c>
      <c r="B1730" s="5" t="s">
        <v>125</v>
      </c>
      <c r="C1730" s="5">
        <v>7</v>
      </c>
      <c r="D1730" s="5" t="s">
        <v>1816</v>
      </c>
      <c r="E1730" s="5" t="s">
        <v>180</v>
      </c>
      <c r="F1730" s="5">
        <v>25</v>
      </c>
      <c r="G1730" s="5" t="s">
        <v>593</v>
      </c>
      <c r="H1730" s="5" t="s">
        <v>897</v>
      </c>
      <c r="I1730" s="5" t="s">
        <v>59</v>
      </c>
      <c r="J1730" s="5" t="s">
        <v>1806</v>
      </c>
      <c r="K1730" s="5" t="s">
        <v>27</v>
      </c>
      <c r="L1730" s="5" t="s">
        <v>28</v>
      </c>
      <c r="M1730" s="5" t="s">
        <v>1841</v>
      </c>
      <c r="N1730" s="6">
        <v>120000</v>
      </c>
      <c r="O1730" s="6">
        <v>11193804.512</v>
      </c>
    </row>
    <row r="1731" spans="1:15" x14ac:dyDescent="0.3">
      <c r="A1731" s="3" t="str">
        <f>List!$I$6</f>
        <v>2018-19</v>
      </c>
      <c r="B1731" s="3" t="s">
        <v>16</v>
      </c>
      <c r="C1731" s="3">
        <v>10</v>
      </c>
      <c r="D1731" s="3" t="s">
        <v>1817</v>
      </c>
      <c r="E1731" s="3" t="s">
        <v>163</v>
      </c>
      <c r="F1731" s="3">
        <v>81</v>
      </c>
      <c r="G1731" s="3" t="s">
        <v>1154</v>
      </c>
      <c r="H1731" s="3" t="s">
        <v>382</v>
      </c>
      <c r="I1731" s="3" t="s">
        <v>26</v>
      </c>
      <c r="J1731" s="3" t="s">
        <v>44</v>
      </c>
      <c r="K1731" s="3" t="s">
        <v>48</v>
      </c>
      <c r="L1731" s="3" t="s">
        <v>49</v>
      </c>
      <c r="M1731" s="3" t="s">
        <v>1840</v>
      </c>
      <c r="N1731" s="4">
        <v>60000</v>
      </c>
      <c r="O1731" s="4">
        <v>28741678.415999997</v>
      </c>
    </row>
    <row r="1732" spans="1:15" x14ac:dyDescent="0.3">
      <c r="A1732" s="5" t="str">
        <f>List!$I$6</f>
        <v>2018-19</v>
      </c>
      <c r="B1732" s="5" t="s">
        <v>125</v>
      </c>
      <c r="C1732" s="5">
        <v>7</v>
      </c>
      <c r="D1732" s="5" t="s">
        <v>1816</v>
      </c>
      <c r="E1732" s="5" t="s">
        <v>195</v>
      </c>
      <c r="F1732" s="5">
        <v>64</v>
      </c>
      <c r="G1732" s="5" t="s">
        <v>1495</v>
      </c>
      <c r="H1732" s="5" t="s">
        <v>315</v>
      </c>
      <c r="I1732" s="5" t="s">
        <v>20</v>
      </c>
      <c r="J1732" s="5" t="s">
        <v>1806</v>
      </c>
      <c r="K1732" s="5" t="s">
        <v>48</v>
      </c>
      <c r="L1732" s="5" t="s">
        <v>49</v>
      </c>
      <c r="M1732" s="5" t="s">
        <v>1841</v>
      </c>
      <c r="N1732" s="6">
        <v>106500</v>
      </c>
      <c r="O1732" s="6">
        <v>463909.0015999999</v>
      </c>
    </row>
    <row r="1733" spans="1:15" x14ac:dyDescent="0.3">
      <c r="A1733" s="3" t="str">
        <f>List!$I$6</f>
        <v>2018-19</v>
      </c>
      <c r="B1733" s="3" t="s">
        <v>116</v>
      </c>
      <c r="C1733" s="3">
        <v>1</v>
      </c>
      <c r="D1733" s="3" t="s">
        <v>1818</v>
      </c>
      <c r="E1733" s="3" t="s">
        <v>67</v>
      </c>
      <c r="F1733" s="3">
        <v>62</v>
      </c>
      <c r="G1733" s="3" t="s">
        <v>1642</v>
      </c>
      <c r="H1733" s="3" t="s">
        <v>281</v>
      </c>
      <c r="I1733" s="3" t="s">
        <v>32</v>
      </c>
      <c r="J1733" s="3" t="s">
        <v>1806</v>
      </c>
      <c r="K1733" s="3" t="s">
        <v>34</v>
      </c>
      <c r="L1733" s="3" t="s">
        <v>35</v>
      </c>
      <c r="M1733" s="3" t="s">
        <v>1840</v>
      </c>
      <c r="N1733" s="4">
        <v>40500</v>
      </c>
      <c r="O1733" s="4">
        <v>6689068.1550000003</v>
      </c>
    </row>
    <row r="1734" spans="1:15" x14ac:dyDescent="0.3">
      <c r="A1734" s="5" t="str">
        <f>List!$I$6</f>
        <v>2018-19</v>
      </c>
      <c r="B1734" s="5" t="s">
        <v>16</v>
      </c>
      <c r="C1734" s="5">
        <v>10</v>
      </c>
      <c r="D1734" s="5" t="s">
        <v>1817</v>
      </c>
      <c r="E1734" s="5" t="s">
        <v>51</v>
      </c>
      <c r="F1734" s="5">
        <v>64</v>
      </c>
      <c r="G1734" s="5" t="s">
        <v>589</v>
      </c>
      <c r="H1734" s="5" t="s">
        <v>1625</v>
      </c>
      <c r="I1734" s="5" t="s">
        <v>80</v>
      </c>
      <c r="J1734" s="5" t="s">
        <v>1805</v>
      </c>
      <c r="K1734" s="5" t="s">
        <v>48</v>
      </c>
      <c r="L1734" s="5" t="s">
        <v>49</v>
      </c>
      <c r="M1734" s="5" t="s">
        <v>1841</v>
      </c>
      <c r="N1734" s="6">
        <v>67500</v>
      </c>
      <c r="O1734" s="6">
        <v>30996511.177499998</v>
      </c>
    </row>
    <row r="1735" spans="1:15" x14ac:dyDescent="0.3">
      <c r="A1735" s="3" t="str">
        <f>List!$I$6</f>
        <v>2018-19</v>
      </c>
      <c r="B1735" s="3" t="s">
        <v>92</v>
      </c>
      <c r="C1735" s="3">
        <v>12</v>
      </c>
      <c r="D1735" s="3" t="s">
        <v>1817</v>
      </c>
      <c r="E1735" s="3" t="s">
        <v>540</v>
      </c>
      <c r="F1735" s="3">
        <v>20</v>
      </c>
      <c r="G1735" s="3" t="s">
        <v>1643</v>
      </c>
      <c r="H1735" s="3" t="s">
        <v>707</v>
      </c>
      <c r="I1735" s="3" t="s">
        <v>54</v>
      </c>
      <c r="J1735" s="3" t="s">
        <v>33</v>
      </c>
      <c r="K1735" s="3" t="s">
        <v>27</v>
      </c>
      <c r="L1735" s="3" t="s">
        <v>28</v>
      </c>
      <c r="M1735" s="3" t="s">
        <v>1840</v>
      </c>
      <c r="N1735" s="4">
        <v>87000</v>
      </c>
      <c r="O1735" s="4">
        <v>4356091.74</v>
      </c>
    </row>
    <row r="1736" spans="1:15" x14ac:dyDescent="0.3">
      <c r="A1736" s="5" t="str">
        <f>List!$I$6</f>
        <v>2018-19</v>
      </c>
      <c r="B1736" s="5" t="s">
        <v>92</v>
      </c>
      <c r="C1736" s="5">
        <v>12</v>
      </c>
      <c r="D1736" s="5" t="s">
        <v>1817</v>
      </c>
      <c r="E1736" s="5" t="s">
        <v>147</v>
      </c>
      <c r="F1736" s="5">
        <v>58</v>
      </c>
      <c r="G1736" s="5" t="s">
        <v>482</v>
      </c>
      <c r="H1736" s="5" t="s">
        <v>135</v>
      </c>
      <c r="I1736" s="5" t="s">
        <v>32</v>
      </c>
      <c r="J1736" s="5" t="s">
        <v>1805</v>
      </c>
      <c r="K1736" s="5" t="s">
        <v>27</v>
      </c>
      <c r="L1736" s="5" t="s">
        <v>28</v>
      </c>
      <c r="M1736" s="5" t="s">
        <v>1839</v>
      </c>
      <c r="N1736" s="6">
        <v>96000</v>
      </c>
      <c r="O1736" s="6">
        <v>892410.67519999982</v>
      </c>
    </row>
    <row r="1737" spans="1:15" x14ac:dyDescent="0.3">
      <c r="A1737" s="3" t="str">
        <f>List!$I$6</f>
        <v>2018-19</v>
      </c>
      <c r="B1737" s="3" t="s">
        <v>141</v>
      </c>
      <c r="C1737" s="3">
        <v>5</v>
      </c>
      <c r="D1737" s="3" t="s">
        <v>1819</v>
      </c>
      <c r="E1737" s="3" t="s">
        <v>335</v>
      </c>
      <c r="F1737" s="3">
        <v>73</v>
      </c>
      <c r="G1737" s="3" t="s">
        <v>1644</v>
      </c>
      <c r="H1737" s="3" t="s">
        <v>608</v>
      </c>
      <c r="I1737" s="3" t="s">
        <v>20</v>
      </c>
      <c r="J1737" s="3" t="s">
        <v>44</v>
      </c>
      <c r="K1737" s="3" t="s">
        <v>48</v>
      </c>
      <c r="L1737" s="3" t="s">
        <v>49</v>
      </c>
      <c r="M1737" s="3" t="s">
        <v>1840</v>
      </c>
      <c r="N1737" s="4">
        <v>54000</v>
      </c>
      <c r="O1737" s="4">
        <v>15524790.652800003</v>
      </c>
    </row>
    <row r="1738" spans="1:15" x14ac:dyDescent="0.3">
      <c r="A1738" s="5" t="str">
        <f>List!$I$6</f>
        <v>2018-19</v>
      </c>
      <c r="B1738" s="5" t="s">
        <v>83</v>
      </c>
      <c r="C1738" s="5">
        <v>3</v>
      </c>
      <c r="D1738" s="5" t="s">
        <v>1818</v>
      </c>
      <c r="E1738" s="5" t="s">
        <v>543</v>
      </c>
      <c r="F1738" s="5">
        <v>13</v>
      </c>
      <c r="G1738" s="5" t="s">
        <v>372</v>
      </c>
      <c r="H1738" s="5" t="s">
        <v>327</v>
      </c>
      <c r="I1738" s="5" t="s">
        <v>63</v>
      </c>
      <c r="J1738" s="5" t="s">
        <v>33</v>
      </c>
      <c r="K1738" s="5" t="s">
        <v>34</v>
      </c>
      <c r="L1738" s="5" t="s">
        <v>35</v>
      </c>
      <c r="M1738" s="5" t="s">
        <v>1840</v>
      </c>
      <c r="N1738" s="6">
        <v>87000</v>
      </c>
      <c r="O1738" s="6">
        <v>8012780.3174999999</v>
      </c>
    </row>
    <row r="1739" spans="1:15" x14ac:dyDescent="0.3">
      <c r="A1739" s="3" t="str">
        <f>List!$I$6</f>
        <v>2018-19</v>
      </c>
      <c r="B1739" s="3" t="s">
        <v>45</v>
      </c>
      <c r="C1739" s="3">
        <v>2</v>
      </c>
      <c r="D1739" s="3" t="s">
        <v>1818</v>
      </c>
      <c r="E1739" s="3" t="s">
        <v>597</v>
      </c>
      <c r="F1739" s="3">
        <v>79</v>
      </c>
      <c r="G1739" s="3" t="s">
        <v>433</v>
      </c>
      <c r="H1739" s="3" t="s">
        <v>928</v>
      </c>
      <c r="I1739" s="3" t="s">
        <v>40</v>
      </c>
      <c r="J1739" s="3" t="s">
        <v>1806</v>
      </c>
      <c r="K1739" s="3" t="s">
        <v>27</v>
      </c>
      <c r="L1739" s="3" t="s">
        <v>28</v>
      </c>
      <c r="M1739" s="3" t="s">
        <v>1839</v>
      </c>
      <c r="N1739" s="4">
        <v>108000</v>
      </c>
      <c r="O1739" s="4">
        <v>3275655.5808000001</v>
      </c>
    </row>
    <row r="1740" spans="1:15" x14ac:dyDescent="0.3">
      <c r="A1740" s="5" t="str">
        <f>List!$I$6</f>
        <v>2018-19</v>
      </c>
      <c r="B1740" s="5" t="s">
        <v>16</v>
      </c>
      <c r="C1740" s="5">
        <v>10</v>
      </c>
      <c r="D1740" s="5" t="s">
        <v>1817</v>
      </c>
      <c r="E1740" s="5" t="s">
        <v>322</v>
      </c>
      <c r="F1740" s="5">
        <v>71</v>
      </c>
      <c r="G1740" s="5" t="s">
        <v>1067</v>
      </c>
      <c r="H1740" s="5" t="s">
        <v>1436</v>
      </c>
      <c r="I1740" s="5" t="s">
        <v>32</v>
      </c>
      <c r="J1740" s="5" t="s">
        <v>44</v>
      </c>
      <c r="K1740" s="5" t="s">
        <v>34</v>
      </c>
      <c r="L1740" s="5" t="s">
        <v>35</v>
      </c>
      <c r="M1740" s="5" t="s">
        <v>1841</v>
      </c>
      <c r="N1740" s="6">
        <v>75000</v>
      </c>
      <c r="O1740" s="6">
        <v>7141363.8912000004</v>
      </c>
    </row>
    <row r="1741" spans="1:15" x14ac:dyDescent="0.3">
      <c r="A1741" s="3" t="str">
        <f>List!$I$6</f>
        <v>2018-19</v>
      </c>
      <c r="B1741" s="3" t="s">
        <v>141</v>
      </c>
      <c r="C1741" s="3">
        <v>5</v>
      </c>
      <c r="D1741" s="3" t="s">
        <v>1819</v>
      </c>
      <c r="E1741" s="3" t="s">
        <v>199</v>
      </c>
      <c r="F1741" s="3">
        <v>45</v>
      </c>
      <c r="G1741" s="3" t="s">
        <v>1645</v>
      </c>
      <c r="H1741" s="3" t="s">
        <v>466</v>
      </c>
      <c r="I1741" s="3" t="s">
        <v>40</v>
      </c>
      <c r="J1741" s="3" t="s">
        <v>1805</v>
      </c>
      <c r="K1741" s="3" t="s">
        <v>34</v>
      </c>
      <c r="L1741" s="3" t="s">
        <v>35</v>
      </c>
      <c r="M1741" s="3" t="s">
        <v>1840</v>
      </c>
      <c r="N1741" s="4">
        <v>75000</v>
      </c>
      <c r="O1741" s="4">
        <v>166515.35999999999</v>
      </c>
    </row>
    <row r="1742" spans="1:15" x14ac:dyDescent="0.3">
      <c r="A1742" s="5" t="str">
        <f>List!$I$6</f>
        <v>2018-19</v>
      </c>
      <c r="B1742" s="5" t="s">
        <v>76</v>
      </c>
      <c r="C1742" s="5">
        <v>4</v>
      </c>
      <c r="D1742" s="5" t="s">
        <v>1819</v>
      </c>
      <c r="E1742" s="5" t="s">
        <v>142</v>
      </c>
      <c r="F1742" s="5">
        <v>10</v>
      </c>
      <c r="G1742" s="5" t="s">
        <v>471</v>
      </c>
      <c r="H1742" s="5" t="s">
        <v>821</v>
      </c>
      <c r="I1742" s="5" t="s">
        <v>20</v>
      </c>
      <c r="J1742" s="5" t="s">
        <v>86</v>
      </c>
      <c r="K1742" s="5" t="s">
        <v>48</v>
      </c>
      <c r="L1742" s="5" t="s">
        <v>55</v>
      </c>
      <c r="M1742" s="5" t="s">
        <v>1840</v>
      </c>
      <c r="N1742" s="6">
        <v>66000</v>
      </c>
      <c r="O1742" s="6">
        <v>3109999.1119999997</v>
      </c>
    </row>
    <row r="1743" spans="1:15" x14ac:dyDescent="0.3">
      <c r="A1743" s="3" t="str">
        <f>List!$I$6</f>
        <v>2018-19</v>
      </c>
      <c r="B1743" s="3" t="s">
        <v>116</v>
      </c>
      <c r="C1743" s="3">
        <v>1</v>
      </c>
      <c r="D1743" s="3" t="s">
        <v>1818</v>
      </c>
      <c r="E1743" s="3" t="s">
        <v>112</v>
      </c>
      <c r="F1743" s="3">
        <v>39</v>
      </c>
      <c r="G1743" s="3" t="s">
        <v>1604</v>
      </c>
      <c r="H1743" s="3" t="s">
        <v>964</v>
      </c>
      <c r="I1743" s="3" t="s">
        <v>40</v>
      </c>
      <c r="J1743" s="3" t="s">
        <v>44</v>
      </c>
      <c r="K1743" s="3" t="s">
        <v>48</v>
      </c>
      <c r="L1743" s="3" t="s">
        <v>55</v>
      </c>
      <c r="M1743" s="3" t="s">
        <v>1839</v>
      </c>
      <c r="N1743" s="4">
        <v>88500</v>
      </c>
      <c r="O1743" s="4">
        <v>628001.89055999997</v>
      </c>
    </row>
    <row r="1744" spans="1:15" x14ac:dyDescent="0.3">
      <c r="A1744" s="5" t="str">
        <f>List!$I$6</f>
        <v>2018-19</v>
      </c>
      <c r="B1744" s="5" t="s">
        <v>83</v>
      </c>
      <c r="C1744" s="5">
        <v>3</v>
      </c>
      <c r="D1744" s="5" t="s">
        <v>1818</v>
      </c>
      <c r="E1744" s="5" t="s">
        <v>23</v>
      </c>
      <c r="F1744" s="5">
        <v>55</v>
      </c>
      <c r="G1744" s="5" t="s">
        <v>1550</v>
      </c>
      <c r="H1744" s="5" t="s">
        <v>964</v>
      </c>
      <c r="I1744" s="5" t="s">
        <v>40</v>
      </c>
      <c r="J1744" s="5" t="s">
        <v>44</v>
      </c>
      <c r="K1744" s="5" t="s">
        <v>48</v>
      </c>
      <c r="L1744" s="5" t="s">
        <v>55</v>
      </c>
      <c r="M1744" s="5" t="s">
        <v>1841</v>
      </c>
      <c r="N1744" s="6">
        <v>76500</v>
      </c>
      <c r="O1744" s="6">
        <v>475938.94679999998</v>
      </c>
    </row>
    <row r="1745" spans="1:15" x14ac:dyDescent="0.3">
      <c r="A1745" s="3" t="str">
        <f>List!$I$6</f>
        <v>2018-19</v>
      </c>
      <c r="B1745" s="3" t="s">
        <v>60</v>
      </c>
      <c r="C1745" s="3">
        <v>6</v>
      </c>
      <c r="D1745" s="3" t="s">
        <v>1819</v>
      </c>
      <c r="E1745" s="3" t="s">
        <v>209</v>
      </c>
      <c r="F1745" s="3">
        <v>30</v>
      </c>
      <c r="G1745" s="3" t="s">
        <v>1460</v>
      </c>
      <c r="H1745" s="3" t="s">
        <v>1087</v>
      </c>
      <c r="I1745" s="3" t="s">
        <v>20</v>
      </c>
      <c r="J1745" s="3" t="s">
        <v>33</v>
      </c>
      <c r="K1745" s="3" t="s">
        <v>27</v>
      </c>
      <c r="L1745" s="3" t="s">
        <v>28</v>
      </c>
      <c r="M1745" s="3" t="s">
        <v>1841</v>
      </c>
      <c r="N1745" s="4">
        <v>133500</v>
      </c>
      <c r="O1745" s="4">
        <v>863966.71680000017</v>
      </c>
    </row>
    <row r="1746" spans="1:15" x14ac:dyDescent="0.3">
      <c r="A1746" s="5" t="str">
        <f>List!$I$6</f>
        <v>2018-19</v>
      </c>
      <c r="B1746" s="5" t="s">
        <v>45</v>
      </c>
      <c r="C1746" s="5">
        <v>2</v>
      </c>
      <c r="D1746" s="5" t="s">
        <v>1818</v>
      </c>
      <c r="E1746" s="5" t="s">
        <v>374</v>
      </c>
      <c r="F1746" s="5">
        <v>17</v>
      </c>
      <c r="G1746" s="5" t="s">
        <v>1515</v>
      </c>
      <c r="H1746" s="5" t="s">
        <v>713</v>
      </c>
      <c r="I1746" s="5" t="s">
        <v>32</v>
      </c>
      <c r="J1746" s="5" t="s">
        <v>72</v>
      </c>
      <c r="K1746" s="5" t="s">
        <v>27</v>
      </c>
      <c r="L1746" s="5" t="s">
        <v>28</v>
      </c>
      <c r="M1746" s="5" t="s">
        <v>1840</v>
      </c>
      <c r="N1746" s="6">
        <v>105000</v>
      </c>
      <c r="O1746" s="6">
        <v>694404.4800000001</v>
      </c>
    </row>
    <row r="1747" spans="1:15" x14ac:dyDescent="0.3">
      <c r="A1747" s="3" t="str">
        <f>List!$I$6</f>
        <v>2018-19</v>
      </c>
      <c r="B1747" s="3" t="s">
        <v>76</v>
      </c>
      <c r="C1747" s="3">
        <v>4</v>
      </c>
      <c r="D1747" s="3" t="s">
        <v>1819</v>
      </c>
      <c r="E1747" s="3" t="s">
        <v>209</v>
      </c>
      <c r="F1747" s="3">
        <v>65</v>
      </c>
      <c r="G1747" s="3" t="s">
        <v>1646</v>
      </c>
      <c r="H1747" s="3" t="s">
        <v>581</v>
      </c>
      <c r="I1747" s="3" t="s">
        <v>54</v>
      </c>
      <c r="J1747" s="3" t="s">
        <v>86</v>
      </c>
      <c r="K1747" s="3" t="s">
        <v>21</v>
      </c>
      <c r="L1747" s="3" t="s">
        <v>22</v>
      </c>
      <c r="M1747" s="3" t="s">
        <v>1840</v>
      </c>
      <c r="N1747" s="4">
        <v>76500</v>
      </c>
      <c r="O1747" s="4">
        <v>390940.70400000003</v>
      </c>
    </row>
    <row r="1748" spans="1:15" x14ac:dyDescent="0.3">
      <c r="A1748" s="5" t="str">
        <f>List!$I$6</f>
        <v>2018-19</v>
      </c>
      <c r="B1748" s="5" t="s">
        <v>125</v>
      </c>
      <c r="C1748" s="5">
        <v>7</v>
      </c>
      <c r="D1748" s="5" t="s">
        <v>1816</v>
      </c>
      <c r="E1748" s="5" t="s">
        <v>543</v>
      </c>
      <c r="F1748" s="5">
        <v>73</v>
      </c>
      <c r="G1748" s="5" t="s">
        <v>1093</v>
      </c>
      <c r="H1748" s="5" t="s">
        <v>663</v>
      </c>
      <c r="I1748" s="5" t="s">
        <v>59</v>
      </c>
      <c r="J1748" s="5" t="s">
        <v>1806</v>
      </c>
      <c r="K1748" s="5" t="s">
        <v>48</v>
      </c>
      <c r="L1748" s="5" t="s">
        <v>49</v>
      </c>
      <c r="M1748" s="5" t="s">
        <v>1840</v>
      </c>
      <c r="N1748" s="6">
        <v>79500</v>
      </c>
      <c r="O1748" s="6">
        <v>543729.81959999993</v>
      </c>
    </row>
    <row r="1749" spans="1:15" x14ac:dyDescent="0.3">
      <c r="A1749" s="3" t="str">
        <f>List!$I$6</f>
        <v>2018-19</v>
      </c>
      <c r="B1749" s="3" t="s">
        <v>83</v>
      </c>
      <c r="C1749" s="3">
        <v>3</v>
      </c>
      <c r="D1749" s="3" t="s">
        <v>1818</v>
      </c>
      <c r="E1749" s="3" t="s">
        <v>359</v>
      </c>
      <c r="F1749" s="3">
        <v>55</v>
      </c>
      <c r="G1749" s="3" t="s">
        <v>1025</v>
      </c>
      <c r="H1749" s="3" t="s">
        <v>404</v>
      </c>
      <c r="I1749" s="3" t="s">
        <v>59</v>
      </c>
      <c r="J1749" s="3" t="s">
        <v>33</v>
      </c>
      <c r="K1749" s="3" t="s">
        <v>48</v>
      </c>
      <c r="L1749" s="3" t="s">
        <v>55</v>
      </c>
      <c r="M1749" s="3" t="s">
        <v>1841</v>
      </c>
      <c r="N1749" s="4">
        <v>63000</v>
      </c>
      <c r="O1749" s="4">
        <v>19652097.696000002</v>
      </c>
    </row>
    <row r="1750" spans="1:15" x14ac:dyDescent="0.3">
      <c r="A1750" s="5" t="str">
        <f>List!$I$6</f>
        <v>2018-19</v>
      </c>
      <c r="B1750" s="5" t="s">
        <v>141</v>
      </c>
      <c r="C1750" s="5">
        <v>5</v>
      </c>
      <c r="D1750" s="5" t="s">
        <v>1819</v>
      </c>
      <c r="E1750" s="5" t="s">
        <v>219</v>
      </c>
      <c r="F1750" s="5">
        <v>16</v>
      </c>
      <c r="G1750" s="5" t="s">
        <v>820</v>
      </c>
      <c r="H1750" s="5" t="s">
        <v>393</v>
      </c>
      <c r="I1750" s="5" t="s">
        <v>40</v>
      </c>
      <c r="J1750" s="5" t="s">
        <v>1805</v>
      </c>
      <c r="K1750" s="5" t="s">
        <v>21</v>
      </c>
      <c r="L1750" s="5" t="s">
        <v>22</v>
      </c>
      <c r="M1750" s="5" t="s">
        <v>1839</v>
      </c>
      <c r="N1750" s="6">
        <v>48000</v>
      </c>
      <c r="O1750" s="6">
        <v>1295087.9743999999</v>
      </c>
    </row>
    <row r="1751" spans="1:15" x14ac:dyDescent="0.3">
      <c r="A1751" s="3" t="str">
        <f>List!$I$6</f>
        <v>2018-19</v>
      </c>
      <c r="B1751" s="3" t="s">
        <v>36</v>
      </c>
      <c r="C1751" s="3">
        <v>8</v>
      </c>
      <c r="D1751" s="3" t="s">
        <v>1816</v>
      </c>
      <c r="E1751" s="3" t="s">
        <v>145</v>
      </c>
      <c r="F1751" s="3">
        <v>76</v>
      </c>
      <c r="G1751" s="3" t="s">
        <v>220</v>
      </c>
      <c r="H1751" s="3" t="s">
        <v>545</v>
      </c>
      <c r="I1751" s="3" t="s">
        <v>20</v>
      </c>
      <c r="J1751" s="3" t="s">
        <v>72</v>
      </c>
      <c r="K1751" s="3" t="s">
        <v>48</v>
      </c>
      <c r="L1751" s="3" t="s">
        <v>49</v>
      </c>
      <c r="M1751" s="3" t="s">
        <v>1839</v>
      </c>
      <c r="N1751" s="4">
        <v>94500</v>
      </c>
      <c r="O1751" s="4">
        <v>7796454.1993800011</v>
      </c>
    </row>
    <row r="1752" spans="1:15" x14ac:dyDescent="0.3">
      <c r="A1752" s="5" t="str">
        <f>List!$I$6</f>
        <v>2018-19</v>
      </c>
      <c r="B1752" s="5" t="s">
        <v>125</v>
      </c>
      <c r="C1752" s="5">
        <v>7</v>
      </c>
      <c r="D1752" s="5" t="s">
        <v>1816</v>
      </c>
      <c r="E1752" s="5" t="s">
        <v>439</v>
      </c>
      <c r="F1752" s="5">
        <v>25</v>
      </c>
      <c r="G1752" s="5" t="s">
        <v>1647</v>
      </c>
      <c r="H1752" s="5" t="s">
        <v>132</v>
      </c>
      <c r="I1752" s="5" t="s">
        <v>63</v>
      </c>
      <c r="J1752" s="5" t="s">
        <v>72</v>
      </c>
      <c r="K1752" s="5" t="s">
        <v>27</v>
      </c>
      <c r="L1752" s="5" t="s">
        <v>28</v>
      </c>
      <c r="M1752" s="5" t="s">
        <v>1840</v>
      </c>
      <c r="N1752" s="6">
        <v>40500</v>
      </c>
      <c r="O1752" s="6">
        <v>4270181.9727600003</v>
      </c>
    </row>
    <row r="1753" spans="1:15" x14ac:dyDescent="0.3">
      <c r="A1753" s="3" t="str">
        <f>List!$I$6</f>
        <v>2018-19</v>
      </c>
      <c r="B1753" s="3" t="s">
        <v>83</v>
      </c>
      <c r="C1753" s="3">
        <v>3</v>
      </c>
      <c r="D1753" s="3" t="s">
        <v>1818</v>
      </c>
      <c r="E1753" s="3" t="s">
        <v>195</v>
      </c>
      <c r="F1753" s="3">
        <v>76</v>
      </c>
      <c r="G1753" s="3" t="s">
        <v>570</v>
      </c>
      <c r="H1753" s="3" t="s">
        <v>165</v>
      </c>
      <c r="I1753" s="3" t="s">
        <v>26</v>
      </c>
      <c r="J1753" s="3" t="s">
        <v>33</v>
      </c>
      <c r="K1753" s="3" t="s">
        <v>48</v>
      </c>
      <c r="L1753" s="3" t="s">
        <v>49</v>
      </c>
      <c r="M1753" s="3" t="s">
        <v>1841</v>
      </c>
      <c r="N1753" s="4">
        <v>60000</v>
      </c>
      <c r="O1753" s="4">
        <v>322608.21119999996</v>
      </c>
    </row>
    <row r="1754" spans="1:15" x14ac:dyDescent="0.3">
      <c r="A1754" s="5" t="str">
        <f>List!$I$6</f>
        <v>2018-19</v>
      </c>
      <c r="B1754" s="5" t="s">
        <v>36</v>
      </c>
      <c r="C1754" s="5">
        <v>8</v>
      </c>
      <c r="D1754" s="5" t="s">
        <v>1816</v>
      </c>
      <c r="E1754" s="5" t="s">
        <v>264</v>
      </c>
      <c r="F1754" s="5">
        <v>81</v>
      </c>
      <c r="G1754" s="5" t="s">
        <v>1648</v>
      </c>
      <c r="H1754" s="5" t="s">
        <v>1463</v>
      </c>
      <c r="I1754" s="5" t="s">
        <v>32</v>
      </c>
      <c r="J1754" s="5" t="s">
        <v>86</v>
      </c>
      <c r="K1754" s="5" t="s">
        <v>48</v>
      </c>
      <c r="L1754" s="5" t="s">
        <v>49</v>
      </c>
      <c r="M1754" s="5" t="s">
        <v>1840</v>
      </c>
      <c r="N1754" s="6">
        <v>117000</v>
      </c>
      <c r="O1754" s="6">
        <v>872495.39519999991</v>
      </c>
    </row>
    <row r="1755" spans="1:15" x14ac:dyDescent="0.3">
      <c r="A1755" s="3" t="str">
        <f>List!$I$6</f>
        <v>2018-19</v>
      </c>
      <c r="B1755" s="3" t="s">
        <v>60</v>
      </c>
      <c r="C1755" s="3">
        <v>6</v>
      </c>
      <c r="D1755" s="3" t="s">
        <v>1819</v>
      </c>
      <c r="E1755" s="3" t="s">
        <v>402</v>
      </c>
      <c r="F1755" s="3">
        <v>32</v>
      </c>
      <c r="G1755" s="3" t="s">
        <v>529</v>
      </c>
      <c r="H1755" s="3" t="s">
        <v>266</v>
      </c>
      <c r="I1755" s="3" t="s">
        <v>59</v>
      </c>
      <c r="J1755" s="3" t="s">
        <v>86</v>
      </c>
      <c r="K1755" s="3" t="s">
        <v>34</v>
      </c>
      <c r="L1755" s="3" t="s">
        <v>35</v>
      </c>
      <c r="M1755" s="3" t="s">
        <v>1841</v>
      </c>
      <c r="N1755" s="4">
        <v>139500</v>
      </c>
      <c r="O1755" s="4">
        <v>371222.96639999998</v>
      </c>
    </row>
    <row r="1756" spans="1:15" x14ac:dyDescent="0.3">
      <c r="A1756" s="5" t="str">
        <f>List!$I$6</f>
        <v>2018-19</v>
      </c>
      <c r="B1756" s="5" t="s">
        <v>83</v>
      </c>
      <c r="C1756" s="5">
        <v>3</v>
      </c>
      <c r="D1756" s="5" t="s">
        <v>1818</v>
      </c>
      <c r="E1756" s="5" t="s">
        <v>147</v>
      </c>
      <c r="F1756" s="5">
        <v>2</v>
      </c>
      <c r="G1756" s="5" t="s">
        <v>632</v>
      </c>
      <c r="H1756" s="5" t="s">
        <v>266</v>
      </c>
      <c r="I1756" s="5" t="s">
        <v>59</v>
      </c>
      <c r="J1756" s="5" t="s">
        <v>86</v>
      </c>
      <c r="K1756" s="5" t="s">
        <v>34</v>
      </c>
      <c r="L1756" s="5" t="s">
        <v>35</v>
      </c>
      <c r="M1756" s="5" t="s">
        <v>1840</v>
      </c>
      <c r="N1756" s="6">
        <v>30000</v>
      </c>
      <c r="O1756" s="6">
        <v>242955.68</v>
      </c>
    </row>
    <row r="1757" spans="1:15" x14ac:dyDescent="0.3">
      <c r="A1757" s="3" t="str">
        <f>List!$I$6</f>
        <v>2018-19</v>
      </c>
      <c r="B1757" s="3" t="s">
        <v>101</v>
      </c>
      <c r="C1757" s="3">
        <v>9</v>
      </c>
      <c r="D1757" s="3" t="s">
        <v>1816</v>
      </c>
      <c r="E1757" s="3" t="s">
        <v>475</v>
      </c>
      <c r="F1757" s="3">
        <v>69</v>
      </c>
      <c r="G1757" s="3" t="s">
        <v>584</v>
      </c>
      <c r="H1757" s="3" t="s">
        <v>849</v>
      </c>
      <c r="I1757" s="3" t="s">
        <v>63</v>
      </c>
      <c r="J1757" s="3" t="s">
        <v>72</v>
      </c>
      <c r="K1757" s="3" t="s">
        <v>27</v>
      </c>
      <c r="L1757" s="3" t="s">
        <v>35</v>
      </c>
      <c r="M1757" s="3" t="s">
        <v>1841</v>
      </c>
      <c r="N1757" s="4">
        <v>57000</v>
      </c>
      <c r="O1757" s="4">
        <v>1192796.9499600001</v>
      </c>
    </row>
    <row r="1758" spans="1:15" x14ac:dyDescent="0.3">
      <c r="A1758" s="5" t="str">
        <f>List!$I$6</f>
        <v>2018-19</v>
      </c>
      <c r="B1758" s="5" t="s">
        <v>83</v>
      </c>
      <c r="C1758" s="5">
        <v>3</v>
      </c>
      <c r="D1758" s="5" t="s">
        <v>1818</v>
      </c>
      <c r="E1758" s="5" t="s">
        <v>344</v>
      </c>
      <c r="F1758" s="5">
        <v>70</v>
      </c>
      <c r="G1758" s="5" t="s">
        <v>1056</v>
      </c>
      <c r="H1758" s="5" t="s">
        <v>393</v>
      </c>
      <c r="I1758" s="5" t="s">
        <v>40</v>
      </c>
      <c r="J1758" s="5" t="s">
        <v>1805</v>
      </c>
      <c r="K1758" s="5" t="s">
        <v>21</v>
      </c>
      <c r="L1758" s="5" t="s">
        <v>22</v>
      </c>
      <c r="M1758" s="5" t="s">
        <v>1840</v>
      </c>
      <c r="N1758" s="6">
        <v>136500</v>
      </c>
      <c r="O1758" s="6">
        <v>5379908.8543200009</v>
      </c>
    </row>
    <row r="1759" spans="1:15" x14ac:dyDescent="0.3">
      <c r="A1759" s="3" t="str">
        <f>List!$I$6</f>
        <v>2018-19</v>
      </c>
      <c r="B1759" s="3" t="s">
        <v>50</v>
      </c>
      <c r="C1759" s="3">
        <v>11</v>
      </c>
      <c r="D1759" s="3" t="s">
        <v>1817</v>
      </c>
      <c r="E1759" s="3" t="s">
        <v>133</v>
      </c>
      <c r="F1759" s="3">
        <v>10</v>
      </c>
      <c r="G1759" s="3" t="s">
        <v>433</v>
      </c>
      <c r="H1759" s="3" t="s">
        <v>1174</v>
      </c>
      <c r="I1759" s="3" t="s">
        <v>20</v>
      </c>
      <c r="J1759" s="3" t="s">
        <v>33</v>
      </c>
      <c r="K1759" s="3" t="s">
        <v>48</v>
      </c>
      <c r="L1759" s="3" t="s">
        <v>55</v>
      </c>
      <c r="M1759" s="3" t="s">
        <v>1839</v>
      </c>
      <c r="N1759" s="4">
        <v>76500</v>
      </c>
      <c r="O1759" s="4">
        <v>2326631.0363999996</v>
      </c>
    </row>
    <row r="1760" spans="1:15" x14ac:dyDescent="0.3">
      <c r="A1760" s="5" t="str">
        <f>List!$I$6</f>
        <v>2018-19</v>
      </c>
      <c r="B1760" s="5" t="s">
        <v>83</v>
      </c>
      <c r="C1760" s="5">
        <v>3</v>
      </c>
      <c r="D1760" s="5" t="s">
        <v>1818</v>
      </c>
      <c r="E1760" s="5" t="s">
        <v>41</v>
      </c>
      <c r="F1760" s="5">
        <v>78</v>
      </c>
      <c r="G1760" s="5" t="s">
        <v>755</v>
      </c>
      <c r="H1760" s="5" t="s">
        <v>1087</v>
      </c>
      <c r="I1760" s="5" t="s">
        <v>20</v>
      </c>
      <c r="J1760" s="5" t="s">
        <v>33</v>
      </c>
      <c r="K1760" s="5" t="s">
        <v>27</v>
      </c>
      <c r="L1760" s="5" t="s">
        <v>28</v>
      </c>
      <c r="M1760" s="5" t="s">
        <v>1840</v>
      </c>
      <c r="N1760" s="6">
        <v>79500</v>
      </c>
      <c r="O1760" s="6">
        <v>7919686.6372800004</v>
      </c>
    </row>
    <row r="1761" spans="1:15" x14ac:dyDescent="0.3">
      <c r="A1761" s="3" t="str">
        <f>List!$I$6</f>
        <v>2018-19</v>
      </c>
      <c r="B1761" s="3" t="s">
        <v>45</v>
      </c>
      <c r="C1761" s="3">
        <v>2</v>
      </c>
      <c r="D1761" s="3" t="s">
        <v>1818</v>
      </c>
      <c r="E1761" s="3" t="s">
        <v>305</v>
      </c>
      <c r="F1761" s="3">
        <v>7</v>
      </c>
      <c r="G1761" s="3" t="s">
        <v>1649</v>
      </c>
      <c r="H1761" s="3" t="s">
        <v>122</v>
      </c>
      <c r="I1761" s="3" t="s">
        <v>54</v>
      </c>
      <c r="J1761" s="3" t="s">
        <v>72</v>
      </c>
      <c r="K1761" s="3" t="s">
        <v>34</v>
      </c>
      <c r="L1761" s="3" t="s">
        <v>35</v>
      </c>
      <c r="M1761" s="3" t="s">
        <v>1840</v>
      </c>
      <c r="N1761" s="4">
        <v>136500</v>
      </c>
      <c r="O1761" s="4">
        <v>4283175.9060000004</v>
      </c>
    </row>
    <row r="1762" spans="1:15" x14ac:dyDescent="0.3">
      <c r="A1762" s="5" t="str">
        <f>List!$I$6</f>
        <v>2018-19</v>
      </c>
      <c r="B1762" s="5" t="s">
        <v>50</v>
      </c>
      <c r="C1762" s="5">
        <v>11</v>
      </c>
      <c r="D1762" s="5" t="s">
        <v>1817</v>
      </c>
      <c r="E1762" s="5" t="s">
        <v>96</v>
      </c>
      <c r="F1762" s="5">
        <v>65</v>
      </c>
      <c r="G1762" s="5" t="s">
        <v>1564</v>
      </c>
      <c r="H1762" s="5" t="s">
        <v>766</v>
      </c>
      <c r="I1762" s="5" t="s">
        <v>80</v>
      </c>
      <c r="J1762" s="5" t="s">
        <v>86</v>
      </c>
      <c r="K1762" s="5" t="s">
        <v>21</v>
      </c>
      <c r="L1762" s="5" t="s">
        <v>22</v>
      </c>
      <c r="M1762" s="5" t="s">
        <v>1839</v>
      </c>
      <c r="N1762" s="6">
        <v>81000</v>
      </c>
      <c r="O1762" s="6">
        <v>20568360.542400002</v>
      </c>
    </row>
    <row r="1763" spans="1:15" x14ac:dyDescent="0.3">
      <c r="A1763" s="3" t="str">
        <f>List!$I$6</f>
        <v>2018-19</v>
      </c>
      <c r="B1763" s="3" t="s">
        <v>45</v>
      </c>
      <c r="C1763" s="3">
        <v>2</v>
      </c>
      <c r="D1763" s="3" t="s">
        <v>1818</v>
      </c>
      <c r="E1763" s="3" t="s">
        <v>214</v>
      </c>
      <c r="F1763" s="3">
        <v>41</v>
      </c>
      <c r="G1763" s="3" t="s">
        <v>811</v>
      </c>
      <c r="H1763" s="3" t="s">
        <v>1436</v>
      </c>
      <c r="I1763" s="3" t="s">
        <v>32</v>
      </c>
      <c r="J1763" s="3" t="s">
        <v>44</v>
      </c>
      <c r="K1763" s="3" t="s">
        <v>34</v>
      </c>
      <c r="L1763" s="3" t="s">
        <v>35</v>
      </c>
      <c r="M1763" s="3" t="s">
        <v>1840</v>
      </c>
      <c r="N1763" s="4">
        <v>100500</v>
      </c>
      <c r="O1763" s="4">
        <v>23951758.872800004</v>
      </c>
    </row>
    <row r="1764" spans="1:15" x14ac:dyDescent="0.3">
      <c r="A1764" s="5" t="str">
        <f>List!$I$6</f>
        <v>2018-19</v>
      </c>
      <c r="B1764" s="5" t="s">
        <v>83</v>
      </c>
      <c r="C1764" s="5">
        <v>3</v>
      </c>
      <c r="D1764" s="5" t="s">
        <v>1818</v>
      </c>
      <c r="E1764" s="5" t="s">
        <v>126</v>
      </c>
      <c r="F1764" s="5">
        <v>76</v>
      </c>
      <c r="G1764" s="5" t="s">
        <v>417</v>
      </c>
      <c r="H1764" s="5" t="s">
        <v>85</v>
      </c>
      <c r="I1764" s="5" t="s">
        <v>26</v>
      </c>
      <c r="J1764" s="5" t="s">
        <v>86</v>
      </c>
      <c r="K1764" s="5" t="s">
        <v>48</v>
      </c>
      <c r="L1764" s="5" t="s">
        <v>49</v>
      </c>
      <c r="M1764" s="5" t="s">
        <v>1841</v>
      </c>
      <c r="N1764" s="6">
        <v>57000</v>
      </c>
      <c r="O1764" s="6">
        <v>7854613.0035999995</v>
      </c>
    </row>
    <row r="1765" spans="1:15" x14ac:dyDescent="0.3">
      <c r="A1765" s="3" t="str">
        <f>List!$I$6</f>
        <v>2018-19</v>
      </c>
      <c r="B1765" s="3" t="s">
        <v>76</v>
      </c>
      <c r="C1765" s="3">
        <v>4</v>
      </c>
      <c r="D1765" s="3" t="s">
        <v>1819</v>
      </c>
      <c r="E1765" s="3" t="s">
        <v>250</v>
      </c>
      <c r="F1765" s="3">
        <v>29</v>
      </c>
      <c r="G1765" s="3" t="s">
        <v>1127</v>
      </c>
      <c r="H1765" s="3" t="s">
        <v>446</v>
      </c>
      <c r="I1765" s="3" t="s">
        <v>20</v>
      </c>
      <c r="J1765" s="3" t="s">
        <v>72</v>
      </c>
      <c r="K1765" s="3" t="s">
        <v>34</v>
      </c>
      <c r="L1765" s="3" t="s">
        <v>35</v>
      </c>
      <c r="M1765" s="3" t="s">
        <v>1840</v>
      </c>
      <c r="N1765" s="4">
        <v>24000</v>
      </c>
      <c r="O1765" s="4">
        <v>3935048.9023999996</v>
      </c>
    </row>
    <row r="1766" spans="1:15" x14ac:dyDescent="0.3">
      <c r="A1766" s="5" t="str">
        <f>List!$I$6</f>
        <v>2018-19</v>
      </c>
      <c r="B1766" s="5" t="s">
        <v>125</v>
      </c>
      <c r="C1766" s="5">
        <v>7</v>
      </c>
      <c r="D1766" s="5" t="s">
        <v>1816</v>
      </c>
      <c r="E1766" s="5" t="s">
        <v>64</v>
      </c>
      <c r="F1766" s="5">
        <v>28</v>
      </c>
      <c r="G1766" s="5" t="s">
        <v>748</v>
      </c>
      <c r="H1766" s="5" t="s">
        <v>1254</v>
      </c>
      <c r="I1766" s="5" t="s">
        <v>26</v>
      </c>
      <c r="J1766" s="5" t="s">
        <v>33</v>
      </c>
      <c r="K1766" s="5" t="s">
        <v>48</v>
      </c>
      <c r="L1766" s="5" t="s">
        <v>49</v>
      </c>
      <c r="M1766" s="5" t="s">
        <v>1840</v>
      </c>
      <c r="N1766" s="6">
        <v>120000</v>
      </c>
      <c r="O1766" s="6">
        <v>6287091.7824000008</v>
      </c>
    </row>
    <row r="1767" spans="1:15" x14ac:dyDescent="0.3">
      <c r="A1767" s="3" t="str">
        <f>List!$I$6</f>
        <v>2018-19</v>
      </c>
      <c r="B1767" s="3" t="s">
        <v>50</v>
      </c>
      <c r="C1767" s="3">
        <v>11</v>
      </c>
      <c r="D1767" s="3" t="s">
        <v>1817</v>
      </c>
      <c r="E1767" s="3" t="s">
        <v>73</v>
      </c>
      <c r="F1767" s="3">
        <v>51</v>
      </c>
      <c r="G1767" s="3" t="s">
        <v>1589</v>
      </c>
      <c r="H1767" s="3" t="s">
        <v>669</v>
      </c>
      <c r="I1767" s="3" t="s">
        <v>40</v>
      </c>
      <c r="J1767" s="3" t="s">
        <v>1806</v>
      </c>
      <c r="K1767" s="3" t="s">
        <v>21</v>
      </c>
      <c r="L1767" s="3" t="s">
        <v>22</v>
      </c>
      <c r="M1767" s="3" t="s">
        <v>1840</v>
      </c>
      <c r="N1767" s="4">
        <v>58500</v>
      </c>
      <c r="O1767" s="4">
        <v>385689.18959999993</v>
      </c>
    </row>
    <row r="1768" spans="1:15" x14ac:dyDescent="0.3">
      <c r="A1768" s="5" t="str">
        <f>List!$I$6</f>
        <v>2018-19</v>
      </c>
      <c r="B1768" s="5" t="s">
        <v>125</v>
      </c>
      <c r="C1768" s="5">
        <v>7</v>
      </c>
      <c r="D1768" s="5" t="s">
        <v>1816</v>
      </c>
      <c r="E1768" s="5" t="s">
        <v>240</v>
      </c>
      <c r="F1768" s="5">
        <v>19</v>
      </c>
      <c r="G1768" s="5" t="s">
        <v>1582</v>
      </c>
      <c r="H1768" s="5" t="s">
        <v>75</v>
      </c>
      <c r="I1768" s="5" t="s">
        <v>59</v>
      </c>
      <c r="J1768" s="5" t="s">
        <v>72</v>
      </c>
      <c r="K1768" s="5" t="s">
        <v>48</v>
      </c>
      <c r="L1768" s="5" t="s">
        <v>49</v>
      </c>
      <c r="M1768" s="5" t="s">
        <v>1839</v>
      </c>
      <c r="N1768" s="6">
        <v>124500</v>
      </c>
      <c r="O1768" s="6">
        <v>470004.36560000002</v>
      </c>
    </row>
    <row r="1769" spans="1:15" x14ac:dyDescent="0.3">
      <c r="A1769" s="3" t="str">
        <f>List!$I$6</f>
        <v>2018-19</v>
      </c>
      <c r="B1769" s="3" t="s">
        <v>101</v>
      </c>
      <c r="C1769" s="3">
        <v>9</v>
      </c>
      <c r="D1769" s="3" t="s">
        <v>1816</v>
      </c>
      <c r="E1769" s="3" t="s">
        <v>61</v>
      </c>
      <c r="F1769" s="3">
        <v>48</v>
      </c>
      <c r="G1769" s="3" t="s">
        <v>580</v>
      </c>
      <c r="H1769" s="3" t="s">
        <v>1035</v>
      </c>
      <c r="I1769" s="3" t="s">
        <v>80</v>
      </c>
      <c r="J1769" s="3" t="s">
        <v>1805</v>
      </c>
      <c r="K1769" s="3" t="s">
        <v>21</v>
      </c>
      <c r="L1769" s="3" t="s">
        <v>22</v>
      </c>
      <c r="M1769" s="3" t="s">
        <v>1840</v>
      </c>
      <c r="N1769" s="4">
        <v>78000</v>
      </c>
      <c r="O1769" s="4">
        <v>525808.48320000002</v>
      </c>
    </row>
    <row r="1770" spans="1:15" x14ac:dyDescent="0.3">
      <c r="A1770" s="5" t="str">
        <f>List!$I$6</f>
        <v>2018-19</v>
      </c>
      <c r="B1770" s="5" t="s">
        <v>101</v>
      </c>
      <c r="C1770" s="5">
        <v>9</v>
      </c>
      <c r="D1770" s="5" t="s">
        <v>1816</v>
      </c>
      <c r="E1770" s="5" t="s">
        <v>160</v>
      </c>
      <c r="F1770" s="5">
        <v>70</v>
      </c>
      <c r="G1770" s="5" t="s">
        <v>1489</v>
      </c>
      <c r="H1770" s="5" t="s">
        <v>1331</v>
      </c>
      <c r="I1770" s="5" t="s">
        <v>59</v>
      </c>
      <c r="J1770" s="5" t="s">
        <v>33</v>
      </c>
      <c r="K1770" s="5" t="s">
        <v>21</v>
      </c>
      <c r="L1770" s="5" t="s">
        <v>22</v>
      </c>
      <c r="M1770" s="5" t="s">
        <v>1839</v>
      </c>
      <c r="N1770" s="6">
        <v>66000</v>
      </c>
      <c r="O1770" s="6">
        <v>354869.03232</v>
      </c>
    </row>
    <row r="1771" spans="1:15" x14ac:dyDescent="0.3">
      <c r="A1771" s="3" t="str">
        <f>List!$I$6</f>
        <v>2018-19</v>
      </c>
      <c r="B1771" s="3" t="s">
        <v>92</v>
      </c>
      <c r="C1771" s="3">
        <v>12</v>
      </c>
      <c r="D1771" s="3" t="s">
        <v>1817</v>
      </c>
      <c r="E1771" s="3" t="s">
        <v>56</v>
      </c>
      <c r="F1771" s="3">
        <v>58</v>
      </c>
      <c r="G1771" s="3" t="s">
        <v>1008</v>
      </c>
      <c r="H1771" s="3" t="s">
        <v>654</v>
      </c>
      <c r="I1771" s="3" t="s">
        <v>63</v>
      </c>
      <c r="J1771" s="3" t="s">
        <v>86</v>
      </c>
      <c r="K1771" s="3" t="s">
        <v>27</v>
      </c>
      <c r="L1771" s="3" t="s">
        <v>28</v>
      </c>
      <c r="M1771" s="3" t="s">
        <v>1840</v>
      </c>
      <c r="N1771" s="4">
        <v>43500</v>
      </c>
      <c r="O1771" s="4">
        <v>346152.25919999997</v>
      </c>
    </row>
    <row r="1772" spans="1:15" x14ac:dyDescent="0.3">
      <c r="A1772" s="5" t="str">
        <f>List!$I$6</f>
        <v>2018-19</v>
      </c>
      <c r="B1772" s="5" t="s">
        <v>141</v>
      </c>
      <c r="C1772" s="5">
        <v>5</v>
      </c>
      <c r="D1772" s="5" t="s">
        <v>1819</v>
      </c>
      <c r="E1772" s="5" t="s">
        <v>154</v>
      </c>
      <c r="F1772" s="5">
        <v>73</v>
      </c>
      <c r="G1772" s="5" t="s">
        <v>1534</v>
      </c>
      <c r="H1772" s="5" t="s">
        <v>1184</v>
      </c>
      <c r="I1772" s="5" t="s">
        <v>40</v>
      </c>
      <c r="J1772" s="5" t="s">
        <v>44</v>
      </c>
      <c r="K1772" s="5" t="s">
        <v>48</v>
      </c>
      <c r="L1772" s="5" t="s">
        <v>49</v>
      </c>
      <c r="M1772" s="5" t="s">
        <v>1840</v>
      </c>
      <c r="N1772" s="6">
        <v>30000</v>
      </c>
      <c r="O1772" s="6">
        <v>179822.63200000004</v>
      </c>
    </row>
    <row r="1773" spans="1:15" x14ac:dyDescent="0.3">
      <c r="A1773" s="3" t="str">
        <f>List!$I$6</f>
        <v>2018-19</v>
      </c>
      <c r="B1773" s="3" t="s">
        <v>116</v>
      </c>
      <c r="C1773" s="3">
        <v>1</v>
      </c>
      <c r="D1773" s="3" t="s">
        <v>1818</v>
      </c>
      <c r="E1773" s="3" t="s">
        <v>128</v>
      </c>
      <c r="F1773" s="3">
        <v>53</v>
      </c>
      <c r="G1773" s="3" t="s">
        <v>117</v>
      </c>
      <c r="H1773" s="3" t="s">
        <v>314</v>
      </c>
      <c r="I1773" s="3" t="s">
        <v>63</v>
      </c>
      <c r="J1773" s="3" t="s">
        <v>72</v>
      </c>
      <c r="K1773" s="3" t="s">
        <v>21</v>
      </c>
      <c r="L1773" s="3" t="s">
        <v>22</v>
      </c>
      <c r="M1773" s="3" t="s">
        <v>1839</v>
      </c>
      <c r="N1773" s="4">
        <v>121500</v>
      </c>
      <c r="O1773" s="4">
        <v>575055.75600000005</v>
      </c>
    </row>
    <row r="1774" spans="1:15" x14ac:dyDescent="0.3">
      <c r="A1774" s="5" t="str">
        <f>List!$I$6</f>
        <v>2018-19</v>
      </c>
      <c r="B1774" s="5" t="s">
        <v>83</v>
      </c>
      <c r="C1774" s="5">
        <v>3</v>
      </c>
      <c r="D1774" s="5" t="s">
        <v>1818</v>
      </c>
      <c r="E1774" s="5" t="s">
        <v>73</v>
      </c>
      <c r="F1774" s="5">
        <v>81</v>
      </c>
      <c r="G1774" s="5" t="s">
        <v>1330</v>
      </c>
      <c r="H1774" s="5" t="s">
        <v>1273</v>
      </c>
      <c r="I1774" s="5" t="s">
        <v>20</v>
      </c>
      <c r="J1774" s="5" t="s">
        <v>44</v>
      </c>
      <c r="K1774" s="5" t="s">
        <v>48</v>
      </c>
      <c r="L1774" s="5" t="s">
        <v>49</v>
      </c>
      <c r="M1774" s="5" t="s">
        <v>1839</v>
      </c>
      <c r="N1774" s="6">
        <v>46500</v>
      </c>
      <c r="O1774" s="6">
        <v>459658.00188000005</v>
      </c>
    </row>
    <row r="1775" spans="1:15" x14ac:dyDescent="0.3">
      <c r="A1775" s="3" t="str">
        <f>List!$I$6</f>
        <v>2018-19</v>
      </c>
      <c r="B1775" s="3" t="s">
        <v>116</v>
      </c>
      <c r="C1775" s="3">
        <v>1</v>
      </c>
      <c r="D1775" s="3" t="s">
        <v>1818</v>
      </c>
      <c r="E1775" s="3" t="s">
        <v>222</v>
      </c>
      <c r="F1775" s="3">
        <v>70</v>
      </c>
      <c r="G1775" s="3" t="s">
        <v>1650</v>
      </c>
      <c r="H1775" s="3" t="s">
        <v>1005</v>
      </c>
      <c r="I1775" s="3" t="s">
        <v>32</v>
      </c>
      <c r="J1775" s="3" t="s">
        <v>86</v>
      </c>
      <c r="K1775" s="3" t="s">
        <v>21</v>
      </c>
      <c r="L1775" s="3" t="s">
        <v>22</v>
      </c>
      <c r="M1775" s="3" t="s">
        <v>1840</v>
      </c>
      <c r="N1775" s="4">
        <v>136500</v>
      </c>
      <c r="O1775" s="4">
        <v>2576461.5676800003</v>
      </c>
    </row>
    <row r="1776" spans="1:15" x14ac:dyDescent="0.3">
      <c r="A1776" s="5" t="str">
        <f>List!$I$6</f>
        <v>2018-19</v>
      </c>
      <c r="B1776" s="5" t="s">
        <v>50</v>
      </c>
      <c r="C1776" s="5">
        <v>11</v>
      </c>
      <c r="D1776" s="5" t="s">
        <v>1817</v>
      </c>
      <c r="E1776" s="5" t="s">
        <v>264</v>
      </c>
      <c r="F1776" s="5">
        <v>16</v>
      </c>
      <c r="G1776" s="5" t="s">
        <v>1651</v>
      </c>
      <c r="H1776" s="5" t="s">
        <v>187</v>
      </c>
      <c r="I1776" s="5" t="s">
        <v>59</v>
      </c>
      <c r="J1776" s="5" t="s">
        <v>1805</v>
      </c>
      <c r="K1776" s="5" t="s">
        <v>21</v>
      </c>
      <c r="L1776" s="5" t="s">
        <v>22</v>
      </c>
      <c r="M1776" s="5" t="s">
        <v>1839</v>
      </c>
      <c r="N1776" s="6">
        <v>64500</v>
      </c>
      <c r="O1776" s="6">
        <v>528102.22959999996</v>
      </c>
    </row>
    <row r="1777" spans="1:15" x14ac:dyDescent="0.3">
      <c r="A1777" s="3" t="str">
        <f>List!$I$6</f>
        <v>2018-19</v>
      </c>
      <c r="B1777" s="3" t="s">
        <v>76</v>
      </c>
      <c r="C1777" s="3">
        <v>4</v>
      </c>
      <c r="D1777" s="3" t="s">
        <v>1819</v>
      </c>
      <c r="E1777" s="3" t="s">
        <v>163</v>
      </c>
      <c r="F1777" s="3">
        <v>36</v>
      </c>
      <c r="G1777" s="3" t="s">
        <v>582</v>
      </c>
      <c r="H1777" s="3" t="s">
        <v>946</v>
      </c>
      <c r="I1777" s="3" t="s">
        <v>26</v>
      </c>
      <c r="J1777" s="3" t="s">
        <v>1805</v>
      </c>
      <c r="K1777" s="3" t="s">
        <v>48</v>
      </c>
      <c r="L1777" s="3" t="s">
        <v>55</v>
      </c>
      <c r="M1777" s="3" t="s">
        <v>1840</v>
      </c>
      <c r="N1777" s="4">
        <v>139500</v>
      </c>
      <c r="O1777" s="4">
        <v>830309.35679999995</v>
      </c>
    </row>
    <row r="1778" spans="1:15" x14ac:dyDescent="0.3">
      <c r="A1778" s="5" t="str">
        <f>List!$I$6</f>
        <v>2018-19</v>
      </c>
      <c r="B1778" s="5" t="s">
        <v>116</v>
      </c>
      <c r="C1778" s="5">
        <v>1</v>
      </c>
      <c r="D1778" s="5" t="s">
        <v>1818</v>
      </c>
      <c r="E1778" s="5" t="s">
        <v>104</v>
      </c>
      <c r="F1778" s="5">
        <v>24</v>
      </c>
      <c r="G1778" s="5" t="s">
        <v>1214</v>
      </c>
      <c r="H1778" s="5" t="s">
        <v>130</v>
      </c>
      <c r="I1778" s="5" t="s">
        <v>80</v>
      </c>
      <c r="J1778" s="5" t="s">
        <v>33</v>
      </c>
      <c r="K1778" s="5" t="s">
        <v>48</v>
      </c>
      <c r="L1778" s="5" t="s">
        <v>49</v>
      </c>
      <c r="M1778" s="5" t="s">
        <v>1841</v>
      </c>
      <c r="N1778" s="6">
        <v>142500</v>
      </c>
      <c r="O1778" s="6">
        <v>11736225.8145</v>
      </c>
    </row>
    <row r="1779" spans="1:15" x14ac:dyDescent="0.3">
      <c r="A1779" s="3" t="str">
        <f>List!$I$6</f>
        <v>2018-19</v>
      </c>
      <c r="B1779" s="3" t="s">
        <v>76</v>
      </c>
      <c r="C1779" s="3">
        <v>4</v>
      </c>
      <c r="D1779" s="3" t="s">
        <v>1819</v>
      </c>
      <c r="E1779" s="3" t="s">
        <v>77</v>
      </c>
      <c r="F1779" s="3">
        <v>77</v>
      </c>
      <c r="G1779" s="3" t="s">
        <v>742</v>
      </c>
      <c r="H1779" s="3" t="s">
        <v>259</v>
      </c>
      <c r="I1779" s="3" t="s">
        <v>54</v>
      </c>
      <c r="J1779" s="3" t="s">
        <v>72</v>
      </c>
      <c r="K1779" s="3" t="s">
        <v>27</v>
      </c>
      <c r="L1779" s="3" t="s">
        <v>28</v>
      </c>
      <c r="M1779" s="3" t="s">
        <v>1841</v>
      </c>
      <c r="N1779" s="4">
        <v>48000</v>
      </c>
      <c r="O1779" s="4">
        <v>1003919.4950400001</v>
      </c>
    </row>
    <row r="1780" spans="1:15" x14ac:dyDescent="0.3">
      <c r="A1780" s="5" t="str">
        <f>List!$I$6</f>
        <v>2018-19</v>
      </c>
      <c r="B1780" s="5" t="s">
        <v>76</v>
      </c>
      <c r="C1780" s="5">
        <v>4</v>
      </c>
      <c r="D1780" s="5" t="s">
        <v>1819</v>
      </c>
      <c r="E1780" s="5" t="s">
        <v>219</v>
      </c>
      <c r="F1780" s="5">
        <v>21</v>
      </c>
      <c r="G1780" s="5" t="s">
        <v>595</v>
      </c>
      <c r="H1780" s="5" t="s">
        <v>271</v>
      </c>
      <c r="I1780" s="5" t="s">
        <v>63</v>
      </c>
      <c r="J1780" s="5" t="s">
        <v>72</v>
      </c>
      <c r="K1780" s="5" t="s">
        <v>34</v>
      </c>
      <c r="L1780" s="5" t="s">
        <v>35</v>
      </c>
      <c r="M1780" s="5" t="s">
        <v>1841</v>
      </c>
      <c r="N1780" s="6">
        <v>133500</v>
      </c>
      <c r="O1780" s="6">
        <v>10178804.955</v>
      </c>
    </row>
    <row r="1781" spans="1:15" x14ac:dyDescent="0.3">
      <c r="A1781" s="3" t="str">
        <f>List!$I$6</f>
        <v>2018-19</v>
      </c>
      <c r="B1781" s="3" t="s">
        <v>36</v>
      </c>
      <c r="C1781" s="3">
        <v>8</v>
      </c>
      <c r="D1781" s="3" t="s">
        <v>1816</v>
      </c>
      <c r="E1781" s="3" t="s">
        <v>112</v>
      </c>
      <c r="F1781" s="3">
        <v>52</v>
      </c>
      <c r="G1781" s="3" t="s">
        <v>1305</v>
      </c>
      <c r="H1781" s="3" t="s">
        <v>791</v>
      </c>
      <c r="I1781" s="3" t="s">
        <v>80</v>
      </c>
      <c r="J1781" s="3" t="s">
        <v>44</v>
      </c>
      <c r="K1781" s="3" t="s">
        <v>27</v>
      </c>
      <c r="L1781" s="3" t="s">
        <v>35</v>
      </c>
      <c r="M1781" s="3" t="s">
        <v>1841</v>
      </c>
      <c r="N1781" s="4">
        <v>100500</v>
      </c>
      <c r="O1781" s="4">
        <v>1466173.6495999997</v>
      </c>
    </row>
    <row r="1782" spans="1:15" x14ac:dyDescent="0.3">
      <c r="A1782" s="5" t="str">
        <f>List!$I$6</f>
        <v>2018-19</v>
      </c>
      <c r="B1782" s="5" t="s">
        <v>16</v>
      </c>
      <c r="C1782" s="5">
        <v>10</v>
      </c>
      <c r="D1782" s="5" t="s">
        <v>1817</v>
      </c>
      <c r="E1782" s="5" t="s">
        <v>714</v>
      </c>
      <c r="F1782" s="5">
        <v>22</v>
      </c>
      <c r="G1782" s="5" t="s">
        <v>1652</v>
      </c>
      <c r="H1782" s="5" t="s">
        <v>350</v>
      </c>
      <c r="I1782" s="5" t="s">
        <v>80</v>
      </c>
      <c r="J1782" s="5" t="s">
        <v>72</v>
      </c>
      <c r="K1782" s="5" t="s">
        <v>48</v>
      </c>
      <c r="L1782" s="5" t="s">
        <v>55</v>
      </c>
      <c r="M1782" s="5" t="s">
        <v>1839</v>
      </c>
      <c r="N1782" s="6">
        <v>108000</v>
      </c>
      <c r="O1782" s="6">
        <v>8588714.1120000016</v>
      </c>
    </row>
    <row r="1783" spans="1:15" x14ac:dyDescent="0.3">
      <c r="A1783" s="3" t="str">
        <f>List!$I$6</f>
        <v>2018-19</v>
      </c>
      <c r="B1783" s="3" t="s">
        <v>16</v>
      </c>
      <c r="C1783" s="3">
        <v>10</v>
      </c>
      <c r="D1783" s="3" t="s">
        <v>1817</v>
      </c>
      <c r="E1783" s="3" t="s">
        <v>46</v>
      </c>
      <c r="F1783" s="3">
        <v>28</v>
      </c>
      <c r="G1783" s="3" t="s">
        <v>255</v>
      </c>
      <c r="H1783" s="3" t="s">
        <v>756</v>
      </c>
      <c r="I1783" s="3" t="s">
        <v>63</v>
      </c>
      <c r="J1783" s="3" t="s">
        <v>1806</v>
      </c>
      <c r="K1783" s="3" t="s">
        <v>48</v>
      </c>
      <c r="L1783" s="3" t="s">
        <v>49</v>
      </c>
      <c r="M1783" s="3" t="s">
        <v>1840</v>
      </c>
      <c r="N1783" s="4">
        <v>81000</v>
      </c>
      <c r="O1783" s="4">
        <v>6370741.5947999991</v>
      </c>
    </row>
    <row r="1784" spans="1:15" x14ac:dyDescent="0.3">
      <c r="A1784" s="5" t="str">
        <f>List!$I$6</f>
        <v>2018-19</v>
      </c>
      <c r="B1784" s="5" t="s">
        <v>101</v>
      </c>
      <c r="C1784" s="5">
        <v>9</v>
      </c>
      <c r="D1784" s="5" t="s">
        <v>1816</v>
      </c>
      <c r="E1784" s="5" t="s">
        <v>475</v>
      </c>
      <c r="F1784" s="5">
        <v>33</v>
      </c>
      <c r="G1784" s="5" t="s">
        <v>523</v>
      </c>
      <c r="H1784" s="5" t="s">
        <v>1486</v>
      </c>
      <c r="I1784" s="5" t="s">
        <v>40</v>
      </c>
      <c r="J1784" s="5" t="s">
        <v>33</v>
      </c>
      <c r="K1784" s="5" t="s">
        <v>34</v>
      </c>
      <c r="L1784" s="5" t="s">
        <v>35</v>
      </c>
      <c r="M1784" s="5" t="s">
        <v>1840</v>
      </c>
      <c r="N1784" s="6">
        <v>75000</v>
      </c>
      <c r="O1784" s="6">
        <v>5575620.8200000003</v>
      </c>
    </row>
    <row r="1785" spans="1:15" x14ac:dyDescent="0.3">
      <c r="A1785" s="3" t="str">
        <f>List!$I$6</f>
        <v>2018-19</v>
      </c>
      <c r="B1785" s="3" t="s">
        <v>83</v>
      </c>
      <c r="C1785" s="3">
        <v>3</v>
      </c>
      <c r="D1785" s="3" t="s">
        <v>1818</v>
      </c>
      <c r="E1785" s="3" t="s">
        <v>214</v>
      </c>
      <c r="F1785" s="3">
        <v>13</v>
      </c>
      <c r="G1785" s="3" t="s">
        <v>353</v>
      </c>
      <c r="H1785" s="3" t="s">
        <v>495</v>
      </c>
      <c r="I1785" s="3" t="s">
        <v>26</v>
      </c>
      <c r="J1785" s="3" t="s">
        <v>44</v>
      </c>
      <c r="K1785" s="3" t="s">
        <v>34</v>
      </c>
      <c r="L1785" s="3" t="s">
        <v>35</v>
      </c>
      <c r="M1785" s="3" t="s">
        <v>1841</v>
      </c>
      <c r="N1785" s="4">
        <v>39000</v>
      </c>
      <c r="O1785" s="4">
        <v>1587662.7623999997</v>
      </c>
    </row>
    <row r="1786" spans="1:15" x14ac:dyDescent="0.3">
      <c r="A1786" s="5" t="str">
        <f>List!$I$6</f>
        <v>2018-19</v>
      </c>
      <c r="B1786" s="5" t="s">
        <v>76</v>
      </c>
      <c r="C1786" s="5">
        <v>4</v>
      </c>
      <c r="D1786" s="5" t="s">
        <v>1819</v>
      </c>
      <c r="E1786" s="5" t="s">
        <v>267</v>
      </c>
      <c r="F1786" s="5">
        <v>73</v>
      </c>
      <c r="G1786" s="5" t="s">
        <v>388</v>
      </c>
      <c r="H1786" s="5" t="s">
        <v>1485</v>
      </c>
      <c r="I1786" s="5" t="s">
        <v>20</v>
      </c>
      <c r="J1786" s="5" t="s">
        <v>86</v>
      </c>
      <c r="K1786" s="5" t="s">
        <v>48</v>
      </c>
      <c r="L1786" s="5" t="s">
        <v>49</v>
      </c>
      <c r="M1786" s="5" t="s">
        <v>1840</v>
      </c>
      <c r="N1786" s="6">
        <v>55500</v>
      </c>
      <c r="O1786" s="6">
        <v>34078975.200600006</v>
      </c>
    </row>
    <row r="1787" spans="1:15" x14ac:dyDescent="0.3">
      <c r="A1787" s="3" t="str">
        <f>List!$I$6</f>
        <v>2018-19</v>
      </c>
      <c r="B1787" s="3" t="s">
        <v>50</v>
      </c>
      <c r="C1787" s="3">
        <v>11</v>
      </c>
      <c r="D1787" s="3" t="s">
        <v>1817</v>
      </c>
      <c r="E1787" s="3" t="s">
        <v>160</v>
      </c>
      <c r="F1787" s="3">
        <v>30</v>
      </c>
      <c r="G1787" s="3" t="s">
        <v>433</v>
      </c>
      <c r="H1787" s="3" t="s">
        <v>1350</v>
      </c>
      <c r="I1787" s="3" t="s">
        <v>54</v>
      </c>
      <c r="J1787" s="3" t="s">
        <v>44</v>
      </c>
      <c r="K1787" s="3" t="s">
        <v>27</v>
      </c>
      <c r="L1787" s="3" t="s">
        <v>28</v>
      </c>
      <c r="M1787" s="3" t="s">
        <v>1840</v>
      </c>
      <c r="N1787" s="4">
        <v>88500</v>
      </c>
      <c r="O1787" s="4">
        <v>2691592.7675999994</v>
      </c>
    </row>
    <row r="1788" spans="1:15" x14ac:dyDescent="0.3">
      <c r="A1788" s="5" t="str">
        <f>List!$I$6</f>
        <v>2018-19</v>
      </c>
      <c r="B1788" s="5" t="s">
        <v>125</v>
      </c>
      <c r="C1788" s="5">
        <v>7</v>
      </c>
      <c r="D1788" s="5" t="s">
        <v>1816</v>
      </c>
      <c r="E1788" s="5" t="s">
        <v>402</v>
      </c>
      <c r="F1788" s="5">
        <v>19</v>
      </c>
      <c r="G1788" s="5" t="s">
        <v>1615</v>
      </c>
      <c r="H1788" s="5" t="s">
        <v>603</v>
      </c>
      <c r="I1788" s="5" t="s">
        <v>63</v>
      </c>
      <c r="J1788" s="5" t="s">
        <v>44</v>
      </c>
      <c r="K1788" s="5" t="s">
        <v>48</v>
      </c>
      <c r="L1788" s="5" t="s">
        <v>49</v>
      </c>
      <c r="M1788" s="5" t="s">
        <v>1841</v>
      </c>
      <c r="N1788" s="6">
        <v>81000</v>
      </c>
      <c r="O1788" s="6">
        <v>2448664.7327999999</v>
      </c>
    </row>
    <row r="1789" spans="1:15" x14ac:dyDescent="0.3">
      <c r="A1789" s="3" t="str">
        <f>List!$I$6</f>
        <v>2018-19</v>
      </c>
      <c r="B1789" s="3" t="s">
        <v>76</v>
      </c>
      <c r="C1789" s="3">
        <v>4</v>
      </c>
      <c r="D1789" s="3" t="s">
        <v>1819</v>
      </c>
      <c r="E1789" s="3" t="s">
        <v>214</v>
      </c>
      <c r="F1789" s="3">
        <v>64</v>
      </c>
      <c r="G1789" s="3" t="s">
        <v>1595</v>
      </c>
      <c r="H1789" s="3" t="s">
        <v>348</v>
      </c>
      <c r="I1789" s="3" t="s">
        <v>40</v>
      </c>
      <c r="J1789" s="3" t="s">
        <v>33</v>
      </c>
      <c r="K1789" s="3" t="s">
        <v>48</v>
      </c>
      <c r="L1789" s="3" t="s">
        <v>49</v>
      </c>
      <c r="M1789" s="3" t="s">
        <v>1840</v>
      </c>
      <c r="N1789" s="4">
        <v>51000</v>
      </c>
      <c r="O1789" s="4">
        <v>18291902.001120001</v>
      </c>
    </row>
    <row r="1790" spans="1:15" x14ac:dyDescent="0.3">
      <c r="A1790" s="5" t="str">
        <f>List!$I$6</f>
        <v>2018-19</v>
      </c>
      <c r="B1790" s="5" t="s">
        <v>141</v>
      </c>
      <c r="C1790" s="5">
        <v>5</v>
      </c>
      <c r="D1790" s="5" t="s">
        <v>1819</v>
      </c>
      <c r="E1790" s="5" t="s">
        <v>240</v>
      </c>
      <c r="F1790" s="5">
        <v>16</v>
      </c>
      <c r="G1790" s="5" t="s">
        <v>1653</v>
      </c>
      <c r="H1790" s="5" t="s">
        <v>1393</v>
      </c>
      <c r="I1790" s="5" t="s">
        <v>59</v>
      </c>
      <c r="J1790" s="5" t="s">
        <v>33</v>
      </c>
      <c r="K1790" s="5" t="s">
        <v>21</v>
      </c>
      <c r="L1790" s="5" t="s">
        <v>22</v>
      </c>
      <c r="M1790" s="5" t="s">
        <v>1840</v>
      </c>
      <c r="N1790" s="6">
        <v>33000</v>
      </c>
      <c r="O1790" s="6">
        <v>817554.98880000005</v>
      </c>
    </row>
    <row r="1791" spans="1:15" x14ac:dyDescent="0.3">
      <c r="A1791" s="3" t="str">
        <f>List!$I$6</f>
        <v>2018-19</v>
      </c>
      <c r="B1791" s="3" t="s">
        <v>16</v>
      </c>
      <c r="C1791" s="3">
        <v>10</v>
      </c>
      <c r="D1791" s="3" t="s">
        <v>1817</v>
      </c>
      <c r="E1791" s="3" t="s">
        <v>209</v>
      </c>
      <c r="F1791" s="3">
        <v>73</v>
      </c>
      <c r="G1791" s="3" t="s">
        <v>570</v>
      </c>
      <c r="H1791" s="3" t="s">
        <v>661</v>
      </c>
      <c r="I1791" s="3" t="s">
        <v>40</v>
      </c>
      <c r="J1791" s="3" t="s">
        <v>1805</v>
      </c>
      <c r="K1791" s="3" t="s">
        <v>48</v>
      </c>
      <c r="L1791" s="3" t="s">
        <v>49</v>
      </c>
      <c r="M1791" s="3" t="s">
        <v>1841</v>
      </c>
      <c r="N1791" s="4">
        <v>109500</v>
      </c>
      <c r="O1791" s="4">
        <v>654177.76159999997</v>
      </c>
    </row>
    <row r="1792" spans="1:15" x14ac:dyDescent="0.3">
      <c r="A1792" s="5" t="str">
        <f>List!$I$6</f>
        <v>2018-19</v>
      </c>
      <c r="B1792" s="5" t="s">
        <v>45</v>
      </c>
      <c r="C1792" s="5">
        <v>2</v>
      </c>
      <c r="D1792" s="5" t="s">
        <v>1818</v>
      </c>
      <c r="E1792" s="5" t="s">
        <v>344</v>
      </c>
      <c r="F1792" s="5">
        <v>50</v>
      </c>
      <c r="G1792" s="5" t="s">
        <v>1654</v>
      </c>
      <c r="H1792" s="5" t="s">
        <v>318</v>
      </c>
      <c r="I1792" s="5" t="s">
        <v>54</v>
      </c>
      <c r="J1792" s="5" t="s">
        <v>1805</v>
      </c>
      <c r="K1792" s="5" t="s">
        <v>21</v>
      </c>
      <c r="L1792" s="5" t="s">
        <v>22</v>
      </c>
      <c r="M1792" s="5" t="s">
        <v>1840</v>
      </c>
      <c r="N1792" s="6">
        <v>88500</v>
      </c>
      <c r="O1792" s="6">
        <v>3454734.085</v>
      </c>
    </row>
    <row r="1793" spans="1:15" x14ac:dyDescent="0.3">
      <c r="A1793" s="3" t="str">
        <f>List!$I$6</f>
        <v>2018-19</v>
      </c>
      <c r="B1793" s="3" t="s">
        <v>116</v>
      </c>
      <c r="C1793" s="3">
        <v>1</v>
      </c>
      <c r="D1793" s="3" t="s">
        <v>1818</v>
      </c>
      <c r="E1793" s="3" t="s">
        <v>112</v>
      </c>
      <c r="F1793" s="3">
        <v>55</v>
      </c>
      <c r="G1793" s="3" t="s">
        <v>1070</v>
      </c>
      <c r="H1793" s="3" t="s">
        <v>771</v>
      </c>
      <c r="I1793" s="3" t="s">
        <v>40</v>
      </c>
      <c r="J1793" s="3" t="s">
        <v>1806</v>
      </c>
      <c r="K1793" s="3" t="s">
        <v>48</v>
      </c>
      <c r="L1793" s="3" t="s">
        <v>55</v>
      </c>
      <c r="M1793" s="3" t="s">
        <v>1839</v>
      </c>
      <c r="N1793" s="4">
        <v>85500</v>
      </c>
      <c r="O1793" s="4">
        <v>337655.22516000003</v>
      </c>
    </row>
    <row r="1794" spans="1:15" x14ac:dyDescent="0.3">
      <c r="A1794" s="5" t="str">
        <f>List!$I$6</f>
        <v>2018-19</v>
      </c>
      <c r="B1794" s="5" t="s">
        <v>45</v>
      </c>
      <c r="C1794" s="5">
        <v>2</v>
      </c>
      <c r="D1794" s="5" t="s">
        <v>1818</v>
      </c>
      <c r="E1794" s="5" t="s">
        <v>145</v>
      </c>
      <c r="F1794" s="5">
        <v>60</v>
      </c>
      <c r="G1794" s="5" t="s">
        <v>544</v>
      </c>
      <c r="H1794" s="5" t="s">
        <v>867</v>
      </c>
      <c r="I1794" s="5" t="s">
        <v>63</v>
      </c>
      <c r="J1794" s="5" t="s">
        <v>1806</v>
      </c>
      <c r="K1794" s="5" t="s">
        <v>27</v>
      </c>
      <c r="L1794" s="5" t="s">
        <v>28</v>
      </c>
      <c r="M1794" s="5" t="s">
        <v>1840</v>
      </c>
      <c r="N1794" s="6">
        <v>28500</v>
      </c>
      <c r="O1794" s="6">
        <v>80173.361399999994</v>
      </c>
    </row>
    <row r="1795" spans="1:15" x14ac:dyDescent="0.3">
      <c r="A1795" s="3" t="str">
        <f>List!$I$6</f>
        <v>2018-19</v>
      </c>
      <c r="B1795" s="3" t="s">
        <v>125</v>
      </c>
      <c r="C1795" s="3">
        <v>7</v>
      </c>
      <c r="D1795" s="3" t="s">
        <v>1816</v>
      </c>
      <c r="E1795" s="3" t="s">
        <v>199</v>
      </c>
      <c r="F1795" s="3">
        <v>56</v>
      </c>
      <c r="G1795" s="3" t="s">
        <v>432</v>
      </c>
      <c r="H1795" s="3" t="s">
        <v>841</v>
      </c>
      <c r="I1795" s="3" t="s">
        <v>80</v>
      </c>
      <c r="J1795" s="3" t="s">
        <v>1806</v>
      </c>
      <c r="K1795" s="3" t="s">
        <v>34</v>
      </c>
      <c r="L1795" s="3" t="s">
        <v>35</v>
      </c>
      <c r="M1795" s="3" t="s">
        <v>1839</v>
      </c>
      <c r="N1795" s="4">
        <v>69000</v>
      </c>
      <c r="O1795" s="4">
        <v>11889727.65288</v>
      </c>
    </row>
    <row r="1796" spans="1:15" x14ac:dyDescent="0.3">
      <c r="A1796" s="5" t="str">
        <f>List!$I$6</f>
        <v>2018-19</v>
      </c>
      <c r="B1796" s="5" t="s">
        <v>92</v>
      </c>
      <c r="C1796" s="5">
        <v>12</v>
      </c>
      <c r="D1796" s="5" t="s">
        <v>1817</v>
      </c>
      <c r="E1796" s="5" t="s">
        <v>374</v>
      </c>
      <c r="F1796" s="5">
        <v>33</v>
      </c>
      <c r="G1796" s="5" t="s">
        <v>1655</v>
      </c>
      <c r="H1796" s="5" t="s">
        <v>1016</v>
      </c>
      <c r="I1796" s="5" t="s">
        <v>26</v>
      </c>
      <c r="J1796" s="5" t="s">
        <v>1806</v>
      </c>
      <c r="K1796" s="5" t="s">
        <v>27</v>
      </c>
      <c r="L1796" s="5" t="s">
        <v>35</v>
      </c>
      <c r="M1796" s="5" t="s">
        <v>1840</v>
      </c>
      <c r="N1796" s="6">
        <v>67500</v>
      </c>
      <c r="O1796" s="6">
        <v>10819338.3342</v>
      </c>
    </row>
    <row r="1797" spans="1:15" x14ac:dyDescent="0.3">
      <c r="A1797" s="3" t="str">
        <f>List!$I$6</f>
        <v>2018-19</v>
      </c>
      <c r="B1797" s="3" t="s">
        <v>16</v>
      </c>
      <c r="C1797" s="3">
        <v>10</v>
      </c>
      <c r="D1797" s="3" t="s">
        <v>1817</v>
      </c>
      <c r="E1797" s="3" t="s">
        <v>191</v>
      </c>
      <c r="F1797" s="3">
        <v>78</v>
      </c>
      <c r="G1797" s="3" t="s">
        <v>1656</v>
      </c>
      <c r="H1797" s="3" t="s">
        <v>1162</v>
      </c>
      <c r="I1797" s="3" t="s">
        <v>32</v>
      </c>
      <c r="J1797" s="3" t="s">
        <v>1805</v>
      </c>
      <c r="K1797" s="3" t="s">
        <v>27</v>
      </c>
      <c r="L1797" s="3" t="s">
        <v>28</v>
      </c>
      <c r="M1797" s="3" t="s">
        <v>1840</v>
      </c>
      <c r="N1797" s="4">
        <v>39000</v>
      </c>
      <c r="O1797" s="4">
        <v>442716.67439999996</v>
      </c>
    </row>
    <row r="1798" spans="1:15" x14ac:dyDescent="0.3">
      <c r="A1798" s="5" t="str">
        <f>List!$I$6</f>
        <v>2018-19</v>
      </c>
      <c r="B1798" s="5" t="s">
        <v>141</v>
      </c>
      <c r="C1798" s="5">
        <v>5</v>
      </c>
      <c r="D1798" s="5" t="s">
        <v>1819</v>
      </c>
      <c r="E1798" s="5" t="s">
        <v>188</v>
      </c>
      <c r="F1798" s="5">
        <v>75</v>
      </c>
      <c r="G1798" s="5" t="s">
        <v>313</v>
      </c>
      <c r="H1798" s="5" t="s">
        <v>655</v>
      </c>
      <c r="I1798" s="5" t="s">
        <v>54</v>
      </c>
      <c r="J1798" s="5" t="s">
        <v>1805</v>
      </c>
      <c r="K1798" s="5" t="s">
        <v>21</v>
      </c>
      <c r="L1798" s="5" t="s">
        <v>22</v>
      </c>
      <c r="M1798" s="5" t="s">
        <v>1840</v>
      </c>
      <c r="N1798" s="6">
        <v>115500</v>
      </c>
      <c r="O1798" s="6">
        <v>23168030.470199998</v>
      </c>
    </row>
    <row r="1799" spans="1:15" x14ac:dyDescent="0.3">
      <c r="A1799" s="3" t="str">
        <f>List!$I$6</f>
        <v>2018-19</v>
      </c>
      <c r="B1799" s="3" t="s">
        <v>116</v>
      </c>
      <c r="C1799" s="3">
        <v>1</v>
      </c>
      <c r="D1799" s="3" t="s">
        <v>1818</v>
      </c>
      <c r="E1799" s="3" t="s">
        <v>112</v>
      </c>
      <c r="F1799" s="3">
        <v>53</v>
      </c>
      <c r="G1799" s="3" t="s">
        <v>328</v>
      </c>
      <c r="H1799" s="3" t="s">
        <v>1261</v>
      </c>
      <c r="I1799" s="3" t="s">
        <v>80</v>
      </c>
      <c r="J1799" s="3" t="s">
        <v>44</v>
      </c>
      <c r="K1799" s="3" t="s">
        <v>21</v>
      </c>
      <c r="L1799" s="3" t="s">
        <v>22</v>
      </c>
      <c r="M1799" s="3" t="s">
        <v>1840</v>
      </c>
      <c r="N1799" s="4">
        <v>81000</v>
      </c>
      <c r="O1799" s="4">
        <v>1091063.7143999999</v>
      </c>
    </row>
    <row r="1800" spans="1:15" x14ac:dyDescent="0.3">
      <c r="A1800" s="5" t="str">
        <f>List!$I$6</f>
        <v>2018-19</v>
      </c>
      <c r="B1800" s="5" t="s">
        <v>60</v>
      </c>
      <c r="C1800" s="5">
        <v>6</v>
      </c>
      <c r="D1800" s="5" t="s">
        <v>1819</v>
      </c>
      <c r="E1800" s="5" t="s">
        <v>163</v>
      </c>
      <c r="F1800" s="5">
        <v>61</v>
      </c>
      <c r="G1800" s="5" t="s">
        <v>767</v>
      </c>
      <c r="H1800" s="5" t="s">
        <v>707</v>
      </c>
      <c r="I1800" s="5" t="s">
        <v>54</v>
      </c>
      <c r="J1800" s="5" t="s">
        <v>33</v>
      </c>
      <c r="K1800" s="5" t="s">
        <v>27</v>
      </c>
      <c r="L1800" s="5" t="s">
        <v>28</v>
      </c>
      <c r="M1800" s="5" t="s">
        <v>1839</v>
      </c>
      <c r="N1800" s="6">
        <v>28500</v>
      </c>
      <c r="O1800" s="6">
        <v>970708.85999999987</v>
      </c>
    </row>
    <row r="1801" spans="1:15" x14ac:dyDescent="0.3">
      <c r="A1801" s="3" t="str">
        <f>List!$I$6</f>
        <v>2018-19</v>
      </c>
      <c r="B1801" s="3" t="s">
        <v>50</v>
      </c>
      <c r="C1801" s="3">
        <v>11</v>
      </c>
      <c r="D1801" s="3" t="s">
        <v>1817</v>
      </c>
      <c r="E1801" s="3" t="s">
        <v>439</v>
      </c>
      <c r="F1801" s="3">
        <v>33</v>
      </c>
      <c r="G1801" s="3" t="s">
        <v>1461</v>
      </c>
      <c r="H1801" s="3" t="s">
        <v>1134</v>
      </c>
      <c r="I1801" s="3" t="s">
        <v>26</v>
      </c>
      <c r="J1801" s="3" t="s">
        <v>1805</v>
      </c>
      <c r="K1801" s="3" t="s">
        <v>34</v>
      </c>
      <c r="L1801" s="3" t="s">
        <v>35</v>
      </c>
      <c r="M1801" s="3" t="s">
        <v>1840</v>
      </c>
      <c r="N1801" s="4">
        <v>70500</v>
      </c>
      <c r="O1801" s="4">
        <v>4151202.6952</v>
      </c>
    </row>
    <row r="1802" spans="1:15" x14ac:dyDescent="0.3">
      <c r="A1802" s="5" t="str">
        <f>List!$I$6</f>
        <v>2018-19</v>
      </c>
      <c r="B1802" s="5" t="s">
        <v>76</v>
      </c>
      <c r="C1802" s="5">
        <v>4</v>
      </c>
      <c r="D1802" s="5" t="s">
        <v>1819</v>
      </c>
      <c r="E1802" s="5" t="s">
        <v>128</v>
      </c>
      <c r="F1802" s="5">
        <v>17</v>
      </c>
      <c r="G1802" s="5" t="s">
        <v>1084</v>
      </c>
      <c r="H1802" s="5" t="s">
        <v>259</v>
      </c>
      <c r="I1802" s="5" t="s">
        <v>54</v>
      </c>
      <c r="J1802" s="5" t="s">
        <v>72</v>
      </c>
      <c r="K1802" s="5" t="s">
        <v>27</v>
      </c>
      <c r="L1802" s="5" t="s">
        <v>28</v>
      </c>
      <c r="M1802" s="5" t="s">
        <v>1840</v>
      </c>
      <c r="N1802" s="6">
        <v>48000</v>
      </c>
      <c r="O1802" s="6">
        <v>1180487.6159999999</v>
      </c>
    </row>
    <row r="1803" spans="1:15" x14ac:dyDescent="0.3">
      <c r="A1803" s="3" t="str">
        <f>List!$I$6</f>
        <v>2018-19</v>
      </c>
      <c r="B1803" s="3" t="s">
        <v>141</v>
      </c>
      <c r="C1803" s="3">
        <v>5</v>
      </c>
      <c r="D1803" s="3" t="s">
        <v>1819</v>
      </c>
      <c r="E1803" s="3" t="s">
        <v>439</v>
      </c>
      <c r="F1803" s="3">
        <v>75</v>
      </c>
      <c r="G1803" s="3" t="s">
        <v>1289</v>
      </c>
      <c r="H1803" s="3" t="s">
        <v>762</v>
      </c>
      <c r="I1803" s="3" t="s">
        <v>59</v>
      </c>
      <c r="J1803" s="3" t="s">
        <v>44</v>
      </c>
      <c r="K1803" s="3" t="s">
        <v>21</v>
      </c>
      <c r="L1803" s="3" t="s">
        <v>22</v>
      </c>
      <c r="M1803" s="3" t="s">
        <v>1839</v>
      </c>
      <c r="N1803" s="4">
        <v>90000</v>
      </c>
      <c r="O1803" s="4">
        <v>2165706.1800000002</v>
      </c>
    </row>
    <row r="1804" spans="1:15" x14ac:dyDescent="0.3">
      <c r="A1804" s="5" t="str">
        <f>List!$I$6</f>
        <v>2018-19</v>
      </c>
      <c r="B1804" s="5" t="s">
        <v>16</v>
      </c>
      <c r="C1804" s="5">
        <v>10</v>
      </c>
      <c r="D1804" s="5" t="s">
        <v>1817</v>
      </c>
      <c r="E1804" s="5" t="s">
        <v>322</v>
      </c>
      <c r="F1804" s="5">
        <v>83</v>
      </c>
      <c r="G1804" s="5" t="s">
        <v>529</v>
      </c>
      <c r="H1804" s="5" t="s">
        <v>650</v>
      </c>
      <c r="I1804" s="5" t="s">
        <v>26</v>
      </c>
      <c r="J1804" s="5" t="s">
        <v>86</v>
      </c>
      <c r="K1804" s="5" t="s">
        <v>27</v>
      </c>
      <c r="L1804" s="5" t="s">
        <v>28</v>
      </c>
      <c r="M1804" s="5" t="s">
        <v>1841</v>
      </c>
      <c r="N1804" s="6">
        <v>75000</v>
      </c>
      <c r="O1804" s="6">
        <v>179624.016</v>
      </c>
    </row>
    <row r="1805" spans="1:15" x14ac:dyDescent="0.3">
      <c r="A1805" s="3" t="str">
        <f>List!$I$6</f>
        <v>2018-19</v>
      </c>
      <c r="B1805" s="3" t="s">
        <v>92</v>
      </c>
      <c r="C1805" s="3">
        <v>12</v>
      </c>
      <c r="D1805" s="3" t="s">
        <v>1817</v>
      </c>
      <c r="E1805" s="3" t="s">
        <v>332</v>
      </c>
      <c r="F1805" s="3">
        <v>24</v>
      </c>
      <c r="G1805" s="3" t="s">
        <v>205</v>
      </c>
      <c r="H1805" s="3" t="s">
        <v>638</v>
      </c>
      <c r="I1805" s="3" t="s">
        <v>26</v>
      </c>
      <c r="J1805" s="3" t="s">
        <v>86</v>
      </c>
      <c r="K1805" s="3" t="s">
        <v>48</v>
      </c>
      <c r="L1805" s="3" t="s">
        <v>49</v>
      </c>
      <c r="M1805" s="3" t="s">
        <v>1841</v>
      </c>
      <c r="N1805" s="4">
        <v>73500</v>
      </c>
      <c r="O1805" s="4">
        <v>5539773.5038800007</v>
      </c>
    </row>
    <row r="1806" spans="1:15" x14ac:dyDescent="0.3">
      <c r="A1806" s="5" t="str">
        <f>List!$I$6</f>
        <v>2018-19</v>
      </c>
      <c r="B1806" s="5" t="s">
        <v>45</v>
      </c>
      <c r="C1806" s="5">
        <v>2</v>
      </c>
      <c r="D1806" s="5" t="s">
        <v>1818</v>
      </c>
      <c r="E1806" s="5" t="s">
        <v>330</v>
      </c>
      <c r="F1806" s="5">
        <v>42</v>
      </c>
      <c r="G1806" s="5" t="s">
        <v>239</v>
      </c>
      <c r="H1806" s="5" t="s">
        <v>412</v>
      </c>
      <c r="I1806" s="5" t="s">
        <v>32</v>
      </c>
      <c r="J1806" s="5" t="s">
        <v>86</v>
      </c>
      <c r="K1806" s="5" t="s">
        <v>21</v>
      </c>
      <c r="L1806" s="5" t="s">
        <v>22</v>
      </c>
      <c r="M1806" s="5" t="s">
        <v>1839</v>
      </c>
      <c r="N1806" s="6">
        <v>120000</v>
      </c>
      <c r="O1806" s="6">
        <v>4007383.7760000001</v>
      </c>
    </row>
    <row r="1807" spans="1:15" x14ac:dyDescent="0.3">
      <c r="A1807" s="3" t="str">
        <f>List!$I$6</f>
        <v>2018-19</v>
      </c>
      <c r="B1807" s="3" t="s">
        <v>101</v>
      </c>
      <c r="C1807" s="3">
        <v>9</v>
      </c>
      <c r="D1807" s="3" t="s">
        <v>1816</v>
      </c>
      <c r="E1807" s="3" t="s">
        <v>374</v>
      </c>
      <c r="F1807" s="3">
        <v>59</v>
      </c>
      <c r="G1807" s="3" t="s">
        <v>289</v>
      </c>
      <c r="H1807" s="3" t="s">
        <v>1514</v>
      </c>
      <c r="I1807" s="3" t="s">
        <v>80</v>
      </c>
      <c r="J1807" s="3" t="s">
        <v>72</v>
      </c>
      <c r="K1807" s="3" t="s">
        <v>27</v>
      </c>
      <c r="L1807" s="3" t="s">
        <v>35</v>
      </c>
      <c r="M1807" s="3" t="s">
        <v>1841</v>
      </c>
      <c r="N1807" s="4">
        <v>114000</v>
      </c>
      <c r="O1807" s="4">
        <v>10182474.331920002</v>
      </c>
    </row>
    <row r="1808" spans="1:15" x14ac:dyDescent="0.3">
      <c r="A1808" s="5" t="str">
        <f>List!$I$6</f>
        <v>2018-19</v>
      </c>
      <c r="B1808" s="5" t="s">
        <v>116</v>
      </c>
      <c r="C1808" s="5">
        <v>1</v>
      </c>
      <c r="D1808" s="5" t="s">
        <v>1818</v>
      </c>
      <c r="E1808" s="5" t="s">
        <v>170</v>
      </c>
      <c r="F1808" s="5">
        <v>31</v>
      </c>
      <c r="G1808" s="5" t="s">
        <v>887</v>
      </c>
      <c r="H1808" s="5" t="s">
        <v>144</v>
      </c>
      <c r="I1808" s="5" t="s">
        <v>59</v>
      </c>
      <c r="J1808" s="5" t="s">
        <v>1806</v>
      </c>
      <c r="K1808" s="5" t="s">
        <v>34</v>
      </c>
      <c r="L1808" s="5" t="s">
        <v>35</v>
      </c>
      <c r="M1808" s="5" t="s">
        <v>1840</v>
      </c>
      <c r="N1808" s="6">
        <v>106500</v>
      </c>
      <c r="O1808" s="6">
        <v>797700.9040000001</v>
      </c>
    </row>
    <row r="1809" spans="1:15" x14ac:dyDescent="0.3">
      <c r="A1809" s="3" t="str">
        <f>List!$I$6</f>
        <v>2018-19</v>
      </c>
      <c r="B1809" s="3" t="s">
        <v>50</v>
      </c>
      <c r="C1809" s="3">
        <v>11</v>
      </c>
      <c r="D1809" s="3" t="s">
        <v>1817</v>
      </c>
      <c r="E1809" s="3" t="s">
        <v>714</v>
      </c>
      <c r="F1809" s="3">
        <v>27</v>
      </c>
      <c r="G1809" s="3" t="s">
        <v>413</v>
      </c>
      <c r="H1809" s="3" t="s">
        <v>946</v>
      </c>
      <c r="I1809" s="3" t="s">
        <v>26</v>
      </c>
      <c r="J1809" s="3" t="s">
        <v>1805</v>
      </c>
      <c r="K1809" s="3" t="s">
        <v>48</v>
      </c>
      <c r="L1809" s="3" t="s">
        <v>55</v>
      </c>
      <c r="M1809" s="3" t="s">
        <v>1841</v>
      </c>
      <c r="N1809" s="4">
        <v>106500</v>
      </c>
      <c r="O1809" s="4">
        <v>704324.54399999999</v>
      </c>
    </row>
    <row r="1810" spans="1:15" x14ac:dyDescent="0.3">
      <c r="A1810" s="5" t="str">
        <f>List!$I$6</f>
        <v>2018-19</v>
      </c>
      <c r="B1810" s="5" t="s">
        <v>101</v>
      </c>
      <c r="C1810" s="5">
        <v>9</v>
      </c>
      <c r="D1810" s="5" t="s">
        <v>1816</v>
      </c>
      <c r="E1810" s="5" t="s">
        <v>260</v>
      </c>
      <c r="F1810" s="5">
        <v>66</v>
      </c>
      <c r="G1810" s="5" t="s">
        <v>1197</v>
      </c>
      <c r="H1810" s="5" t="s">
        <v>741</v>
      </c>
      <c r="I1810" s="5" t="s">
        <v>54</v>
      </c>
      <c r="J1810" s="5" t="s">
        <v>1806</v>
      </c>
      <c r="K1810" s="5" t="s">
        <v>21</v>
      </c>
      <c r="L1810" s="5" t="s">
        <v>22</v>
      </c>
      <c r="M1810" s="5" t="s">
        <v>1839</v>
      </c>
      <c r="N1810" s="6">
        <v>61500</v>
      </c>
      <c r="O1810" s="6">
        <v>932424.82079999987</v>
      </c>
    </row>
    <row r="1811" spans="1:15" x14ac:dyDescent="0.3">
      <c r="A1811" s="3" t="str">
        <f>List!$I$6</f>
        <v>2018-19</v>
      </c>
      <c r="B1811" s="3" t="s">
        <v>60</v>
      </c>
      <c r="C1811" s="3">
        <v>6</v>
      </c>
      <c r="D1811" s="3" t="s">
        <v>1819</v>
      </c>
      <c r="E1811" s="3" t="s">
        <v>335</v>
      </c>
      <c r="F1811" s="3">
        <v>22</v>
      </c>
      <c r="G1811" s="3" t="s">
        <v>734</v>
      </c>
      <c r="H1811" s="3" t="s">
        <v>146</v>
      </c>
      <c r="I1811" s="3" t="s">
        <v>63</v>
      </c>
      <c r="J1811" s="3" t="s">
        <v>44</v>
      </c>
      <c r="K1811" s="3" t="s">
        <v>48</v>
      </c>
      <c r="L1811" s="3" t="s">
        <v>55</v>
      </c>
      <c r="M1811" s="3" t="s">
        <v>1840</v>
      </c>
      <c r="N1811" s="4">
        <v>81000</v>
      </c>
      <c r="O1811" s="4">
        <v>1415358.0143999998</v>
      </c>
    </row>
    <row r="1812" spans="1:15" x14ac:dyDescent="0.3">
      <c r="A1812" s="5" t="str">
        <f>List!$I$6</f>
        <v>2018-19</v>
      </c>
      <c r="B1812" s="5" t="s">
        <v>16</v>
      </c>
      <c r="C1812" s="5">
        <v>10</v>
      </c>
      <c r="D1812" s="5" t="s">
        <v>1817</v>
      </c>
      <c r="E1812" s="5" t="s">
        <v>183</v>
      </c>
      <c r="F1812" s="5">
        <v>61</v>
      </c>
      <c r="G1812" s="5" t="s">
        <v>1466</v>
      </c>
      <c r="H1812" s="5" t="s">
        <v>1047</v>
      </c>
      <c r="I1812" s="5" t="s">
        <v>26</v>
      </c>
      <c r="J1812" s="5" t="s">
        <v>33</v>
      </c>
      <c r="K1812" s="5" t="s">
        <v>27</v>
      </c>
      <c r="L1812" s="5" t="s">
        <v>28</v>
      </c>
      <c r="M1812" s="5" t="s">
        <v>1840</v>
      </c>
      <c r="N1812" s="6">
        <v>81000</v>
      </c>
      <c r="O1812" s="6">
        <v>329301.83880000009</v>
      </c>
    </row>
    <row r="1813" spans="1:15" x14ac:dyDescent="0.3">
      <c r="A1813" s="3" t="str">
        <f>List!$I$6</f>
        <v>2018-19</v>
      </c>
      <c r="B1813" s="3" t="s">
        <v>116</v>
      </c>
      <c r="C1813" s="3">
        <v>1</v>
      </c>
      <c r="D1813" s="3" t="s">
        <v>1818</v>
      </c>
      <c r="E1813" s="3" t="s">
        <v>214</v>
      </c>
      <c r="F1813" s="3">
        <v>42</v>
      </c>
      <c r="G1813" s="3" t="s">
        <v>1306</v>
      </c>
      <c r="H1813" s="3" t="s">
        <v>730</v>
      </c>
      <c r="I1813" s="3" t="s">
        <v>20</v>
      </c>
      <c r="J1813" s="3" t="s">
        <v>86</v>
      </c>
      <c r="K1813" s="3" t="s">
        <v>21</v>
      </c>
      <c r="L1813" s="3" t="s">
        <v>22</v>
      </c>
      <c r="M1813" s="3" t="s">
        <v>1839</v>
      </c>
      <c r="N1813" s="4">
        <v>112500</v>
      </c>
      <c r="O1813" s="4">
        <v>6639578.5499999998</v>
      </c>
    </row>
    <row r="1814" spans="1:15" x14ac:dyDescent="0.3">
      <c r="A1814" s="5" t="str">
        <f>List!$I$6</f>
        <v>2018-19</v>
      </c>
      <c r="B1814" s="5" t="s">
        <v>16</v>
      </c>
      <c r="C1814" s="5">
        <v>10</v>
      </c>
      <c r="D1814" s="5" t="s">
        <v>1817</v>
      </c>
      <c r="E1814" s="5" t="s">
        <v>142</v>
      </c>
      <c r="F1814" s="5">
        <v>5</v>
      </c>
      <c r="G1814" s="5" t="s">
        <v>1395</v>
      </c>
      <c r="H1814" s="5" t="s">
        <v>100</v>
      </c>
      <c r="I1814" s="5" t="s">
        <v>54</v>
      </c>
      <c r="J1814" s="5" t="s">
        <v>1806</v>
      </c>
      <c r="K1814" s="5" t="s">
        <v>34</v>
      </c>
      <c r="L1814" s="5" t="s">
        <v>35</v>
      </c>
      <c r="M1814" s="5" t="s">
        <v>1840</v>
      </c>
      <c r="N1814" s="6">
        <v>81000</v>
      </c>
      <c r="O1814" s="6">
        <v>352020.55680000002</v>
      </c>
    </row>
    <row r="1815" spans="1:15" x14ac:dyDescent="0.3">
      <c r="A1815" s="3" t="str">
        <f>List!$I$6</f>
        <v>2018-19</v>
      </c>
      <c r="B1815" s="3" t="s">
        <v>125</v>
      </c>
      <c r="C1815" s="3">
        <v>7</v>
      </c>
      <c r="D1815" s="3" t="s">
        <v>1816</v>
      </c>
      <c r="E1815" s="3" t="s">
        <v>540</v>
      </c>
      <c r="F1815" s="3">
        <v>12</v>
      </c>
      <c r="G1815" s="3" t="s">
        <v>1354</v>
      </c>
      <c r="H1815" s="3" t="s">
        <v>224</v>
      </c>
      <c r="I1815" s="3" t="s">
        <v>32</v>
      </c>
      <c r="J1815" s="3" t="s">
        <v>33</v>
      </c>
      <c r="K1815" s="3" t="s">
        <v>48</v>
      </c>
      <c r="L1815" s="3" t="s">
        <v>55</v>
      </c>
      <c r="M1815" s="3" t="s">
        <v>1840</v>
      </c>
      <c r="N1815" s="4">
        <v>123000</v>
      </c>
      <c r="O1815" s="4">
        <v>12417618.061199998</v>
      </c>
    </row>
    <row r="1816" spans="1:15" x14ac:dyDescent="0.3">
      <c r="A1816" s="5" t="str">
        <f>List!$I$6</f>
        <v>2018-19</v>
      </c>
      <c r="B1816" s="5" t="s">
        <v>92</v>
      </c>
      <c r="C1816" s="5">
        <v>12</v>
      </c>
      <c r="D1816" s="5" t="s">
        <v>1817</v>
      </c>
      <c r="E1816" s="5" t="s">
        <v>374</v>
      </c>
      <c r="F1816" s="5">
        <v>64</v>
      </c>
      <c r="G1816" s="5" t="s">
        <v>1462</v>
      </c>
      <c r="H1816" s="5" t="s">
        <v>756</v>
      </c>
      <c r="I1816" s="5" t="s">
        <v>63</v>
      </c>
      <c r="J1816" s="5" t="s">
        <v>1806</v>
      </c>
      <c r="K1816" s="5" t="s">
        <v>48</v>
      </c>
      <c r="L1816" s="5" t="s">
        <v>49</v>
      </c>
      <c r="M1816" s="5" t="s">
        <v>1839</v>
      </c>
      <c r="N1816" s="6">
        <v>42000</v>
      </c>
      <c r="O1816" s="6">
        <v>543980.23679999996</v>
      </c>
    </row>
    <row r="1817" spans="1:15" x14ac:dyDescent="0.3">
      <c r="A1817" s="3" t="str">
        <f>List!$I$6</f>
        <v>2018-19</v>
      </c>
      <c r="B1817" s="3" t="s">
        <v>141</v>
      </c>
      <c r="C1817" s="3">
        <v>5</v>
      </c>
      <c r="D1817" s="3" t="s">
        <v>1819</v>
      </c>
      <c r="E1817" s="3" t="s">
        <v>41</v>
      </c>
      <c r="F1817" s="3">
        <v>55</v>
      </c>
      <c r="G1817" s="3" t="s">
        <v>1622</v>
      </c>
      <c r="H1817" s="3" t="s">
        <v>194</v>
      </c>
      <c r="I1817" s="3" t="s">
        <v>59</v>
      </c>
      <c r="J1817" s="3" t="s">
        <v>1806</v>
      </c>
      <c r="K1817" s="3" t="s">
        <v>48</v>
      </c>
      <c r="L1817" s="3" t="s">
        <v>55</v>
      </c>
      <c r="M1817" s="3" t="s">
        <v>1841</v>
      </c>
      <c r="N1817" s="4">
        <v>24000</v>
      </c>
      <c r="O1817" s="4">
        <v>1556408.656</v>
      </c>
    </row>
    <row r="1818" spans="1:15" x14ac:dyDescent="0.3">
      <c r="A1818" s="5" t="str">
        <f>List!$I$6</f>
        <v>2018-19</v>
      </c>
      <c r="B1818" s="5" t="s">
        <v>116</v>
      </c>
      <c r="C1818" s="5">
        <v>1</v>
      </c>
      <c r="D1818" s="5" t="s">
        <v>1818</v>
      </c>
      <c r="E1818" s="5" t="s">
        <v>540</v>
      </c>
      <c r="F1818" s="5">
        <v>25</v>
      </c>
      <c r="G1818" s="5" t="s">
        <v>1004</v>
      </c>
      <c r="H1818" s="5" t="s">
        <v>867</v>
      </c>
      <c r="I1818" s="5" t="s">
        <v>63</v>
      </c>
      <c r="J1818" s="5" t="s">
        <v>1806</v>
      </c>
      <c r="K1818" s="5" t="s">
        <v>27</v>
      </c>
      <c r="L1818" s="5" t="s">
        <v>28</v>
      </c>
      <c r="M1818" s="5" t="s">
        <v>1840</v>
      </c>
      <c r="N1818" s="6">
        <v>79500</v>
      </c>
      <c r="O1818" s="6">
        <v>101510145.2376</v>
      </c>
    </row>
    <row r="1819" spans="1:15" x14ac:dyDescent="0.3">
      <c r="A1819" s="3" t="str">
        <f>List!$I$6</f>
        <v>2018-19</v>
      </c>
      <c r="B1819" s="3" t="s">
        <v>83</v>
      </c>
      <c r="C1819" s="3">
        <v>3</v>
      </c>
      <c r="D1819" s="3" t="s">
        <v>1818</v>
      </c>
      <c r="E1819" s="3" t="s">
        <v>154</v>
      </c>
      <c r="F1819" s="3">
        <v>16</v>
      </c>
      <c r="G1819" s="3" t="s">
        <v>1521</v>
      </c>
      <c r="H1819" s="3" t="s">
        <v>1028</v>
      </c>
      <c r="I1819" s="3" t="s">
        <v>63</v>
      </c>
      <c r="J1819" s="3" t="s">
        <v>1806</v>
      </c>
      <c r="K1819" s="3" t="s">
        <v>21</v>
      </c>
      <c r="L1819" s="3" t="s">
        <v>22</v>
      </c>
      <c r="M1819" s="3" t="s">
        <v>1841</v>
      </c>
      <c r="N1819" s="4">
        <v>67500</v>
      </c>
      <c r="O1819" s="4">
        <v>6858371.5200000005</v>
      </c>
    </row>
    <row r="1820" spans="1:15" x14ac:dyDescent="0.3">
      <c r="A1820" s="5" t="str">
        <f>List!$I$6</f>
        <v>2018-19</v>
      </c>
      <c r="B1820" s="5" t="s">
        <v>36</v>
      </c>
      <c r="C1820" s="5">
        <v>8</v>
      </c>
      <c r="D1820" s="5" t="s">
        <v>1816</v>
      </c>
      <c r="E1820" s="5" t="s">
        <v>61</v>
      </c>
      <c r="F1820" s="5">
        <v>74</v>
      </c>
      <c r="G1820" s="5" t="s">
        <v>1242</v>
      </c>
      <c r="H1820" s="5" t="s">
        <v>1159</v>
      </c>
      <c r="I1820" s="5" t="s">
        <v>20</v>
      </c>
      <c r="J1820" s="5" t="s">
        <v>86</v>
      </c>
      <c r="K1820" s="5" t="s">
        <v>27</v>
      </c>
      <c r="L1820" s="5" t="s">
        <v>28</v>
      </c>
      <c r="M1820" s="5" t="s">
        <v>1841</v>
      </c>
      <c r="N1820" s="6">
        <v>75000</v>
      </c>
      <c r="O1820" s="6">
        <v>5821559.4975999994</v>
      </c>
    </row>
    <row r="1821" spans="1:15" x14ac:dyDescent="0.3">
      <c r="A1821" s="3" t="str">
        <f>List!$I$6</f>
        <v>2018-19</v>
      </c>
      <c r="B1821" s="3" t="s">
        <v>45</v>
      </c>
      <c r="C1821" s="3">
        <v>2</v>
      </c>
      <c r="D1821" s="3" t="s">
        <v>1818</v>
      </c>
      <c r="E1821" s="3" t="s">
        <v>73</v>
      </c>
      <c r="F1821" s="3">
        <v>20</v>
      </c>
      <c r="G1821" s="3" t="s">
        <v>1622</v>
      </c>
      <c r="H1821" s="3" t="s">
        <v>707</v>
      </c>
      <c r="I1821" s="3" t="s">
        <v>54</v>
      </c>
      <c r="J1821" s="3" t="s">
        <v>33</v>
      </c>
      <c r="K1821" s="3" t="s">
        <v>27</v>
      </c>
      <c r="L1821" s="3" t="s">
        <v>28</v>
      </c>
      <c r="M1821" s="3" t="s">
        <v>1841</v>
      </c>
      <c r="N1821" s="4">
        <v>79500</v>
      </c>
      <c r="O1821" s="4">
        <v>5155603.6729999995</v>
      </c>
    </row>
    <row r="1822" spans="1:15" x14ac:dyDescent="0.3">
      <c r="A1822" s="5" t="str">
        <f>List!$I$6</f>
        <v>2018-19</v>
      </c>
      <c r="B1822" s="5" t="s">
        <v>76</v>
      </c>
      <c r="C1822" s="5">
        <v>4</v>
      </c>
      <c r="D1822" s="5" t="s">
        <v>1819</v>
      </c>
      <c r="E1822" s="5" t="s">
        <v>157</v>
      </c>
      <c r="F1822" s="5">
        <v>23</v>
      </c>
      <c r="G1822" s="5" t="s">
        <v>428</v>
      </c>
      <c r="H1822" s="5" t="s">
        <v>1254</v>
      </c>
      <c r="I1822" s="5" t="s">
        <v>26</v>
      </c>
      <c r="J1822" s="5" t="s">
        <v>33</v>
      </c>
      <c r="K1822" s="5" t="s">
        <v>48</v>
      </c>
      <c r="L1822" s="5" t="s">
        <v>49</v>
      </c>
      <c r="M1822" s="5" t="s">
        <v>1840</v>
      </c>
      <c r="N1822" s="6">
        <v>70500</v>
      </c>
      <c r="O1822" s="6">
        <v>11519004.675419999</v>
      </c>
    </row>
    <row r="1823" spans="1:15" x14ac:dyDescent="0.3">
      <c r="A1823" s="3" t="str">
        <f>List!$I$6</f>
        <v>2018-19</v>
      </c>
      <c r="B1823" s="3" t="s">
        <v>116</v>
      </c>
      <c r="C1823" s="3">
        <v>1</v>
      </c>
      <c r="D1823" s="3" t="s">
        <v>1818</v>
      </c>
      <c r="E1823" s="3" t="s">
        <v>70</v>
      </c>
      <c r="F1823" s="3">
        <v>53</v>
      </c>
      <c r="G1823" s="3" t="s">
        <v>30</v>
      </c>
      <c r="H1823" s="3" t="s">
        <v>1010</v>
      </c>
      <c r="I1823" s="3" t="s">
        <v>20</v>
      </c>
      <c r="J1823" s="3" t="s">
        <v>33</v>
      </c>
      <c r="K1823" s="3" t="s">
        <v>21</v>
      </c>
      <c r="L1823" s="3" t="s">
        <v>22</v>
      </c>
      <c r="M1823" s="3" t="s">
        <v>1839</v>
      </c>
      <c r="N1823" s="4">
        <v>57000</v>
      </c>
      <c r="O1823" s="4">
        <v>615985.78360000008</v>
      </c>
    </row>
    <row r="1824" spans="1:15" x14ac:dyDescent="0.3">
      <c r="A1824" s="5" t="str">
        <f>List!$I$6</f>
        <v>2018-19</v>
      </c>
      <c r="B1824" s="5" t="s">
        <v>76</v>
      </c>
      <c r="C1824" s="5">
        <v>4</v>
      </c>
      <c r="D1824" s="5" t="s">
        <v>1819</v>
      </c>
      <c r="E1824" s="5" t="s">
        <v>240</v>
      </c>
      <c r="F1824" s="5">
        <v>83</v>
      </c>
      <c r="G1824" s="5" t="s">
        <v>52</v>
      </c>
      <c r="H1824" s="5" t="s">
        <v>1457</v>
      </c>
      <c r="I1824" s="5" t="s">
        <v>80</v>
      </c>
      <c r="J1824" s="5" t="s">
        <v>33</v>
      </c>
      <c r="K1824" s="5" t="s">
        <v>27</v>
      </c>
      <c r="L1824" s="5" t="s">
        <v>28</v>
      </c>
      <c r="M1824" s="5" t="s">
        <v>1840</v>
      </c>
      <c r="N1824" s="6">
        <v>97500</v>
      </c>
      <c r="O1824" s="6">
        <v>522682.16000000003</v>
      </c>
    </row>
    <row r="1825" spans="1:15" x14ac:dyDescent="0.3">
      <c r="A1825" s="3" t="str">
        <f>List!$I$6</f>
        <v>2018-19</v>
      </c>
      <c r="B1825" s="3" t="s">
        <v>36</v>
      </c>
      <c r="C1825" s="3">
        <v>8</v>
      </c>
      <c r="D1825" s="3" t="s">
        <v>1816</v>
      </c>
      <c r="E1825" s="3" t="s">
        <v>214</v>
      </c>
      <c r="F1825" s="3">
        <v>20</v>
      </c>
      <c r="G1825" s="3" t="s">
        <v>963</v>
      </c>
      <c r="H1825" s="3" t="s">
        <v>928</v>
      </c>
      <c r="I1825" s="3" t="s">
        <v>40</v>
      </c>
      <c r="J1825" s="3" t="s">
        <v>1806</v>
      </c>
      <c r="K1825" s="3" t="s">
        <v>27</v>
      </c>
      <c r="L1825" s="3" t="s">
        <v>28</v>
      </c>
      <c r="M1825" s="3" t="s">
        <v>1840</v>
      </c>
      <c r="N1825" s="4">
        <v>87000</v>
      </c>
      <c r="O1825" s="4">
        <v>19220082.398000002</v>
      </c>
    </row>
    <row r="1826" spans="1:15" x14ac:dyDescent="0.3">
      <c r="A1826" s="5" t="str">
        <f>List!$I$6</f>
        <v>2018-19</v>
      </c>
      <c r="B1826" s="5" t="s">
        <v>101</v>
      </c>
      <c r="C1826" s="5">
        <v>9</v>
      </c>
      <c r="D1826" s="5" t="s">
        <v>1816</v>
      </c>
      <c r="E1826" s="5" t="s">
        <v>240</v>
      </c>
      <c r="F1826" s="5">
        <v>28</v>
      </c>
      <c r="G1826" s="5" t="s">
        <v>1061</v>
      </c>
      <c r="H1826" s="5" t="s">
        <v>1177</v>
      </c>
      <c r="I1826" s="5" t="s">
        <v>26</v>
      </c>
      <c r="J1826" s="5" t="s">
        <v>72</v>
      </c>
      <c r="K1826" s="5" t="s">
        <v>48</v>
      </c>
      <c r="L1826" s="5" t="s">
        <v>49</v>
      </c>
      <c r="M1826" s="5" t="s">
        <v>1840</v>
      </c>
      <c r="N1826" s="6">
        <v>127500</v>
      </c>
      <c r="O1826" s="6">
        <v>1043923.012</v>
      </c>
    </row>
    <row r="1827" spans="1:15" x14ac:dyDescent="0.3">
      <c r="A1827" s="3" t="str">
        <f>List!$I$6</f>
        <v>2018-19</v>
      </c>
      <c r="B1827" s="3" t="s">
        <v>125</v>
      </c>
      <c r="C1827" s="3">
        <v>7</v>
      </c>
      <c r="D1827" s="3" t="s">
        <v>1816</v>
      </c>
      <c r="E1827" s="3" t="s">
        <v>195</v>
      </c>
      <c r="F1827" s="3">
        <v>62</v>
      </c>
      <c r="G1827" s="3" t="s">
        <v>1657</v>
      </c>
      <c r="H1827" s="3" t="s">
        <v>190</v>
      </c>
      <c r="I1827" s="3" t="s">
        <v>63</v>
      </c>
      <c r="J1827" s="3" t="s">
        <v>44</v>
      </c>
      <c r="K1827" s="3" t="s">
        <v>27</v>
      </c>
      <c r="L1827" s="3" t="s">
        <v>35</v>
      </c>
      <c r="M1827" s="3" t="s">
        <v>1841</v>
      </c>
      <c r="N1827" s="4">
        <v>24000</v>
      </c>
      <c r="O1827" s="4">
        <v>109867.92959999999</v>
      </c>
    </row>
    <row r="1828" spans="1:15" x14ac:dyDescent="0.3">
      <c r="A1828" s="5" t="str">
        <f>List!$I$6</f>
        <v>2018-19</v>
      </c>
      <c r="B1828" s="5" t="s">
        <v>125</v>
      </c>
      <c r="C1828" s="5">
        <v>7</v>
      </c>
      <c r="D1828" s="5" t="s">
        <v>1816</v>
      </c>
      <c r="E1828" s="5" t="s">
        <v>222</v>
      </c>
      <c r="F1828" s="5">
        <v>39</v>
      </c>
      <c r="G1828" s="5" t="s">
        <v>1383</v>
      </c>
      <c r="H1828" s="5" t="s">
        <v>678</v>
      </c>
      <c r="I1828" s="5" t="s">
        <v>80</v>
      </c>
      <c r="J1828" s="5" t="s">
        <v>44</v>
      </c>
      <c r="K1828" s="5" t="s">
        <v>48</v>
      </c>
      <c r="L1828" s="5" t="s">
        <v>55</v>
      </c>
      <c r="M1828" s="5" t="s">
        <v>1840</v>
      </c>
      <c r="N1828" s="6">
        <v>66000</v>
      </c>
      <c r="O1828" s="6">
        <v>5207761.9791999999</v>
      </c>
    </row>
    <row r="1829" spans="1:15" x14ac:dyDescent="0.3">
      <c r="A1829" s="3" t="str">
        <f>List!$I$6</f>
        <v>2018-19</v>
      </c>
      <c r="B1829" s="3" t="s">
        <v>45</v>
      </c>
      <c r="C1829" s="3">
        <v>2</v>
      </c>
      <c r="D1829" s="3" t="s">
        <v>1818</v>
      </c>
      <c r="E1829" s="3" t="s">
        <v>475</v>
      </c>
      <c r="F1829" s="3">
        <v>61</v>
      </c>
      <c r="G1829" s="3" t="s">
        <v>275</v>
      </c>
      <c r="H1829" s="3" t="s">
        <v>568</v>
      </c>
      <c r="I1829" s="3" t="s">
        <v>20</v>
      </c>
      <c r="J1829" s="3" t="s">
        <v>1806</v>
      </c>
      <c r="K1829" s="3" t="s">
        <v>27</v>
      </c>
      <c r="L1829" s="3" t="s">
        <v>28</v>
      </c>
      <c r="M1829" s="3" t="s">
        <v>1841</v>
      </c>
      <c r="N1829" s="4">
        <v>72000</v>
      </c>
      <c r="O1829" s="4">
        <v>332813.63808</v>
      </c>
    </row>
    <row r="1830" spans="1:15" x14ac:dyDescent="0.3">
      <c r="A1830" s="5" t="str">
        <f>List!$I$6</f>
        <v>2018-19</v>
      </c>
      <c r="B1830" s="5" t="s">
        <v>60</v>
      </c>
      <c r="C1830" s="5">
        <v>6</v>
      </c>
      <c r="D1830" s="5" t="s">
        <v>1819</v>
      </c>
      <c r="E1830" s="5" t="s">
        <v>112</v>
      </c>
      <c r="F1830" s="5">
        <v>48</v>
      </c>
      <c r="G1830" s="5" t="s">
        <v>610</v>
      </c>
      <c r="H1830" s="5" t="s">
        <v>1445</v>
      </c>
      <c r="I1830" s="5" t="s">
        <v>54</v>
      </c>
      <c r="J1830" s="5" t="s">
        <v>44</v>
      </c>
      <c r="K1830" s="5" t="s">
        <v>21</v>
      </c>
      <c r="L1830" s="5" t="s">
        <v>22</v>
      </c>
      <c r="M1830" s="5" t="s">
        <v>1840</v>
      </c>
      <c r="N1830" s="6">
        <v>37500</v>
      </c>
      <c r="O1830" s="6">
        <v>1758154.2000000002</v>
      </c>
    </row>
    <row r="1831" spans="1:15" x14ac:dyDescent="0.3">
      <c r="A1831" s="3" t="str">
        <f>List!$I$6</f>
        <v>2018-19</v>
      </c>
      <c r="B1831" s="3" t="s">
        <v>92</v>
      </c>
      <c r="C1831" s="3">
        <v>12</v>
      </c>
      <c r="D1831" s="3" t="s">
        <v>1817</v>
      </c>
      <c r="E1831" s="3" t="s">
        <v>219</v>
      </c>
      <c r="F1831" s="3">
        <v>39</v>
      </c>
      <c r="G1831" s="3" t="s">
        <v>1423</v>
      </c>
      <c r="H1831" s="3" t="s">
        <v>903</v>
      </c>
      <c r="I1831" s="3" t="s">
        <v>20</v>
      </c>
      <c r="J1831" s="3" t="s">
        <v>44</v>
      </c>
      <c r="K1831" s="3" t="s">
        <v>48</v>
      </c>
      <c r="L1831" s="3" t="s">
        <v>55</v>
      </c>
      <c r="M1831" s="3" t="s">
        <v>1840</v>
      </c>
      <c r="N1831" s="4">
        <v>64500</v>
      </c>
      <c r="O1831" s="4">
        <v>16135578.602000002</v>
      </c>
    </row>
    <row r="1832" spans="1:15" x14ac:dyDescent="0.3">
      <c r="A1832" s="5" t="str">
        <f>List!$I$6</f>
        <v>2018-19</v>
      </c>
      <c r="B1832" s="5" t="s">
        <v>141</v>
      </c>
      <c r="C1832" s="5">
        <v>5</v>
      </c>
      <c r="D1832" s="5" t="s">
        <v>1819</v>
      </c>
      <c r="E1832" s="5" t="s">
        <v>109</v>
      </c>
      <c r="F1832" s="5">
        <v>16</v>
      </c>
      <c r="G1832" s="5" t="s">
        <v>1330</v>
      </c>
      <c r="H1832" s="5" t="s">
        <v>563</v>
      </c>
      <c r="I1832" s="5" t="s">
        <v>63</v>
      </c>
      <c r="J1832" s="5" t="s">
        <v>33</v>
      </c>
      <c r="K1832" s="5" t="s">
        <v>21</v>
      </c>
      <c r="L1832" s="5" t="s">
        <v>22</v>
      </c>
      <c r="M1832" s="5" t="s">
        <v>1840</v>
      </c>
      <c r="N1832" s="6">
        <v>48000</v>
      </c>
      <c r="O1832" s="6">
        <v>474485.67936000001</v>
      </c>
    </row>
    <row r="1833" spans="1:15" x14ac:dyDescent="0.3">
      <c r="A1833" s="3" t="str">
        <f>List!$I$6</f>
        <v>2018-19</v>
      </c>
      <c r="B1833" s="3" t="s">
        <v>76</v>
      </c>
      <c r="C1833" s="3">
        <v>4</v>
      </c>
      <c r="D1833" s="3" t="s">
        <v>1819</v>
      </c>
      <c r="E1833" s="3" t="s">
        <v>112</v>
      </c>
      <c r="F1833" s="3">
        <v>22</v>
      </c>
      <c r="G1833" s="3" t="s">
        <v>1382</v>
      </c>
      <c r="H1833" s="3" t="s">
        <v>956</v>
      </c>
      <c r="I1833" s="3" t="s">
        <v>54</v>
      </c>
      <c r="J1833" s="3" t="s">
        <v>86</v>
      </c>
      <c r="K1833" s="3" t="s">
        <v>48</v>
      </c>
      <c r="L1833" s="3" t="s">
        <v>55</v>
      </c>
      <c r="M1833" s="3" t="s">
        <v>1841</v>
      </c>
      <c r="N1833" s="4">
        <v>33000</v>
      </c>
      <c r="O1833" s="4">
        <v>809057.98160000006</v>
      </c>
    </row>
    <row r="1834" spans="1:15" x14ac:dyDescent="0.3">
      <c r="A1834" s="5" t="str">
        <f>List!$I$6</f>
        <v>2018-19</v>
      </c>
      <c r="B1834" s="5" t="s">
        <v>45</v>
      </c>
      <c r="C1834" s="5">
        <v>2</v>
      </c>
      <c r="D1834" s="5" t="s">
        <v>1818</v>
      </c>
      <c r="E1834" s="5" t="s">
        <v>191</v>
      </c>
      <c r="F1834" s="5">
        <v>64</v>
      </c>
      <c r="G1834" s="5" t="s">
        <v>1639</v>
      </c>
      <c r="H1834" s="5" t="s">
        <v>382</v>
      </c>
      <c r="I1834" s="5" t="s">
        <v>26</v>
      </c>
      <c r="J1834" s="5" t="s">
        <v>44</v>
      </c>
      <c r="K1834" s="5" t="s">
        <v>48</v>
      </c>
      <c r="L1834" s="5" t="s">
        <v>49</v>
      </c>
      <c r="M1834" s="5" t="s">
        <v>1839</v>
      </c>
      <c r="N1834" s="6">
        <v>102000</v>
      </c>
      <c r="O1834" s="6">
        <v>426950.32159999997</v>
      </c>
    </row>
    <row r="1835" spans="1:15" x14ac:dyDescent="0.3">
      <c r="A1835" s="3" t="str">
        <f>List!$I$6</f>
        <v>2018-19</v>
      </c>
      <c r="B1835" s="3" t="s">
        <v>125</v>
      </c>
      <c r="C1835" s="3">
        <v>7</v>
      </c>
      <c r="D1835" s="3" t="s">
        <v>1816</v>
      </c>
      <c r="E1835" s="3" t="s">
        <v>163</v>
      </c>
      <c r="F1835" s="3">
        <v>66</v>
      </c>
      <c r="G1835" s="3" t="s">
        <v>392</v>
      </c>
      <c r="H1835" s="3" t="s">
        <v>1496</v>
      </c>
      <c r="I1835" s="3" t="s">
        <v>63</v>
      </c>
      <c r="J1835" s="3" t="s">
        <v>1805</v>
      </c>
      <c r="K1835" s="3" t="s">
        <v>21</v>
      </c>
      <c r="L1835" s="3" t="s">
        <v>22</v>
      </c>
      <c r="M1835" s="3" t="s">
        <v>1841</v>
      </c>
      <c r="N1835" s="4">
        <v>43500</v>
      </c>
      <c r="O1835" s="4">
        <v>5914944.4463999998</v>
      </c>
    </row>
    <row r="1836" spans="1:15" x14ac:dyDescent="0.3">
      <c r="A1836" s="5" t="str">
        <f>List!$I$6</f>
        <v>2018-19</v>
      </c>
      <c r="B1836" s="5" t="s">
        <v>36</v>
      </c>
      <c r="C1836" s="5">
        <v>8</v>
      </c>
      <c r="D1836" s="5" t="s">
        <v>1816</v>
      </c>
      <c r="E1836" s="5" t="s">
        <v>109</v>
      </c>
      <c r="F1836" s="5">
        <v>57</v>
      </c>
      <c r="G1836" s="5" t="s">
        <v>1318</v>
      </c>
      <c r="H1836" s="5" t="s">
        <v>358</v>
      </c>
      <c r="I1836" s="5" t="s">
        <v>26</v>
      </c>
      <c r="J1836" s="5" t="s">
        <v>86</v>
      </c>
      <c r="K1836" s="5" t="s">
        <v>27</v>
      </c>
      <c r="L1836" s="5" t="s">
        <v>35</v>
      </c>
      <c r="M1836" s="5" t="s">
        <v>1841</v>
      </c>
      <c r="N1836" s="6">
        <v>79500</v>
      </c>
      <c r="O1836" s="6">
        <v>3812133.1094</v>
      </c>
    </row>
    <row r="1837" spans="1:15" x14ac:dyDescent="0.3">
      <c r="A1837" s="3" t="str">
        <f>List!$I$6</f>
        <v>2018-19</v>
      </c>
      <c r="B1837" s="3" t="s">
        <v>36</v>
      </c>
      <c r="C1837" s="3">
        <v>8</v>
      </c>
      <c r="D1837" s="3" t="s">
        <v>1816</v>
      </c>
      <c r="E1837" s="3" t="s">
        <v>714</v>
      </c>
      <c r="F1837" s="3">
        <v>16</v>
      </c>
      <c r="G1837" s="3" t="s">
        <v>432</v>
      </c>
      <c r="H1837" s="3" t="s">
        <v>1261</v>
      </c>
      <c r="I1837" s="3" t="s">
        <v>80</v>
      </c>
      <c r="J1837" s="3" t="s">
        <v>44</v>
      </c>
      <c r="K1837" s="3" t="s">
        <v>21</v>
      </c>
      <c r="L1837" s="3" t="s">
        <v>22</v>
      </c>
      <c r="M1837" s="3" t="s">
        <v>1840</v>
      </c>
      <c r="N1837" s="4">
        <v>64500</v>
      </c>
      <c r="O1837" s="4">
        <v>12349234.035599999</v>
      </c>
    </row>
    <row r="1838" spans="1:15" x14ac:dyDescent="0.3">
      <c r="A1838" s="5" t="str">
        <f>List!$I$6</f>
        <v>2018-19</v>
      </c>
      <c r="B1838" s="5" t="s">
        <v>83</v>
      </c>
      <c r="C1838" s="5">
        <v>3</v>
      </c>
      <c r="D1838" s="5" t="s">
        <v>1818</v>
      </c>
      <c r="E1838" s="5" t="s">
        <v>191</v>
      </c>
      <c r="F1838" s="5">
        <v>64</v>
      </c>
      <c r="G1838" s="5" t="s">
        <v>737</v>
      </c>
      <c r="H1838" s="5" t="s">
        <v>681</v>
      </c>
      <c r="I1838" s="5" t="s">
        <v>63</v>
      </c>
      <c r="J1838" s="5" t="s">
        <v>1805</v>
      </c>
      <c r="K1838" s="5" t="s">
        <v>48</v>
      </c>
      <c r="L1838" s="5" t="s">
        <v>49</v>
      </c>
      <c r="M1838" s="5" t="s">
        <v>1841</v>
      </c>
      <c r="N1838" s="6">
        <v>79500</v>
      </c>
      <c r="O1838" s="6">
        <v>2358836.8892000001</v>
      </c>
    </row>
    <row r="1839" spans="1:15" x14ac:dyDescent="0.3">
      <c r="A1839" s="3" t="str">
        <f>List!$I$6</f>
        <v>2018-19</v>
      </c>
      <c r="B1839" s="3" t="s">
        <v>36</v>
      </c>
      <c r="C1839" s="3">
        <v>8</v>
      </c>
      <c r="D1839" s="3" t="s">
        <v>1816</v>
      </c>
      <c r="E1839" s="3" t="s">
        <v>264</v>
      </c>
      <c r="F1839" s="3">
        <v>13</v>
      </c>
      <c r="G1839" s="3" t="s">
        <v>1094</v>
      </c>
      <c r="H1839" s="3" t="s">
        <v>405</v>
      </c>
      <c r="I1839" s="3" t="s">
        <v>80</v>
      </c>
      <c r="J1839" s="3" t="s">
        <v>1805</v>
      </c>
      <c r="K1839" s="3" t="s">
        <v>27</v>
      </c>
      <c r="L1839" s="3" t="s">
        <v>35</v>
      </c>
      <c r="M1839" s="3" t="s">
        <v>1840</v>
      </c>
      <c r="N1839" s="4">
        <v>66000</v>
      </c>
      <c r="O1839" s="4">
        <v>3548190.7771199993</v>
      </c>
    </row>
    <row r="1840" spans="1:15" x14ac:dyDescent="0.3">
      <c r="A1840" s="5" t="str">
        <f>List!$I$6</f>
        <v>2018-19</v>
      </c>
      <c r="B1840" s="5" t="s">
        <v>76</v>
      </c>
      <c r="C1840" s="5">
        <v>4</v>
      </c>
      <c r="D1840" s="5" t="s">
        <v>1819</v>
      </c>
      <c r="E1840" s="5" t="s">
        <v>73</v>
      </c>
      <c r="F1840" s="5">
        <v>79</v>
      </c>
      <c r="G1840" s="5" t="s">
        <v>1541</v>
      </c>
      <c r="H1840" s="5" t="s">
        <v>549</v>
      </c>
      <c r="I1840" s="5" t="s">
        <v>32</v>
      </c>
      <c r="J1840" s="5" t="s">
        <v>33</v>
      </c>
      <c r="K1840" s="5" t="s">
        <v>27</v>
      </c>
      <c r="L1840" s="5" t="s">
        <v>28</v>
      </c>
      <c r="M1840" s="5" t="s">
        <v>1841</v>
      </c>
      <c r="N1840" s="6">
        <v>105000</v>
      </c>
      <c r="O1840" s="6">
        <v>61480554.827999994</v>
      </c>
    </row>
    <row r="1841" spans="1:15" x14ac:dyDescent="0.3">
      <c r="A1841" s="3" t="str">
        <f>List!$I$6</f>
        <v>2018-19</v>
      </c>
      <c r="B1841" s="3" t="s">
        <v>36</v>
      </c>
      <c r="C1841" s="3">
        <v>8</v>
      </c>
      <c r="D1841" s="3" t="s">
        <v>1816</v>
      </c>
      <c r="E1841" s="3" t="s">
        <v>109</v>
      </c>
      <c r="F1841" s="3">
        <v>76</v>
      </c>
      <c r="G1841" s="3" t="s">
        <v>443</v>
      </c>
      <c r="H1841" s="3" t="s">
        <v>661</v>
      </c>
      <c r="I1841" s="3" t="s">
        <v>40</v>
      </c>
      <c r="J1841" s="3" t="s">
        <v>1805</v>
      </c>
      <c r="K1841" s="3" t="s">
        <v>48</v>
      </c>
      <c r="L1841" s="3" t="s">
        <v>49</v>
      </c>
      <c r="M1841" s="3" t="s">
        <v>1841</v>
      </c>
      <c r="N1841" s="4">
        <v>135000</v>
      </c>
      <c r="O1841" s="4">
        <v>14020927.470000001</v>
      </c>
    </row>
    <row r="1842" spans="1:15" x14ac:dyDescent="0.3">
      <c r="A1842" s="5" t="str">
        <f>List!$I$6</f>
        <v>2018-19</v>
      </c>
      <c r="B1842" s="5" t="s">
        <v>83</v>
      </c>
      <c r="C1842" s="5">
        <v>3</v>
      </c>
      <c r="D1842" s="5" t="s">
        <v>1818</v>
      </c>
      <c r="E1842" s="5" t="s">
        <v>286</v>
      </c>
      <c r="F1842" s="5">
        <v>60</v>
      </c>
      <c r="G1842" s="5" t="s">
        <v>997</v>
      </c>
      <c r="H1842" s="5" t="s">
        <v>1164</v>
      </c>
      <c r="I1842" s="5" t="s">
        <v>20</v>
      </c>
      <c r="J1842" s="5" t="s">
        <v>1805</v>
      </c>
      <c r="K1842" s="5" t="s">
        <v>27</v>
      </c>
      <c r="L1842" s="5" t="s">
        <v>28</v>
      </c>
      <c r="M1842" s="5" t="s">
        <v>1839</v>
      </c>
      <c r="N1842" s="6">
        <v>67500</v>
      </c>
      <c r="O1842" s="6">
        <v>441330.11999999994</v>
      </c>
    </row>
    <row r="1843" spans="1:15" x14ac:dyDescent="0.3">
      <c r="A1843" s="3" t="str">
        <f>List!$I$6</f>
        <v>2018-19</v>
      </c>
      <c r="B1843" s="3" t="s">
        <v>36</v>
      </c>
      <c r="C1843" s="3">
        <v>8</v>
      </c>
      <c r="D1843" s="3" t="s">
        <v>1816</v>
      </c>
      <c r="E1843" s="3" t="s">
        <v>29</v>
      </c>
      <c r="F1843" s="3">
        <v>19</v>
      </c>
      <c r="G1843" s="3" t="s">
        <v>173</v>
      </c>
      <c r="H1843" s="3" t="s">
        <v>895</v>
      </c>
      <c r="I1843" s="3" t="s">
        <v>63</v>
      </c>
      <c r="J1843" s="3" t="s">
        <v>33</v>
      </c>
      <c r="K1843" s="3" t="s">
        <v>48</v>
      </c>
      <c r="L1843" s="3" t="s">
        <v>49</v>
      </c>
      <c r="M1843" s="3" t="s">
        <v>1840</v>
      </c>
      <c r="N1843" s="4">
        <v>94500</v>
      </c>
      <c r="O1843" s="4">
        <v>2123795.52</v>
      </c>
    </row>
    <row r="1844" spans="1:15" x14ac:dyDescent="0.3">
      <c r="A1844" s="5" t="str">
        <f>List!$I$6</f>
        <v>2018-19</v>
      </c>
      <c r="B1844" s="5" t="s">
        <v>92</v>
      </c>
      <c r="C1844" s="5">
        <v>12</v>
      </c>
      <c r="D1844" s="5" t="s">
        <v>1817</v>
      </c>
      <c r="E1844" s="5" t="s">
        <v>240</v>
      </c>
      <c r="F1844" s="5">
        <v>73</v>
      </c>
      <c r="G1844" s="5" t="s">
        <v>1658</v>
      </c>
      <c r="H1844" s="5" t="s">
        <v>972</v>
      </c>
      <c r="I1844" s="5" t="s">
        <v>32</v>
      </c>
      <c r="J1844" s="5" t="s">
        <v>44</v>
      </c>
      <c r="K1844" s="5" t="s">
        <v>48</v>
      </c>
      <c r="L1844" s="5" t="s">
        <v>49</v>
      </c>
      <c r="M1844" s="5" t="s">
        <v>1839</v>
      </c>
      <c r="N1844" s="6">
        <v>88500</v>
      </c>
      <c r="O1844" s="6">
        <v>8098682.1409999998</v>
      </c>
    </row>
    <row r="1845" spans="1:15" x14ac:dyDescent="0.3">
      <c r="A1845" s="3" t="str">
        <f>List!$I$6</f>
        <v>2018-19</v>
      </c>
      <c r="B1845" s="3" t="s">
        <v>101</v>
      </c>
      <c r="C1845" s="3">
        <v>9</v>
      </c>
      <c r="D1845" s="3" t="s">
        <v>1816</v>
      </c>
      <c r="E1845" s="3" t="s">
        <v>126</v>
      </c>
      <c r="F1845" s="3">
        <v>16</v>
      </c>
      <c r="G1845" s="3" t="s">
        <v>1064</v>
      </c>
      <c r="H1845" s="3" t="s">
        <v>1038</v>
      </c>
      <c r="I1845" s="3" t="s">
        <v>54</v>
      </c>
      <c r="J1845" s="3" t="s">
        <v>72</v>
      </c>
      <c r="K1845" s="3" t="s">
        <v>21</v>
      </c>
      <c r="L1845" s="3" t="s">
        <v>22</v>
      </c>
      <c r="M1845" s="3" t="s">
        <v>1841</v>
      </c>
      <c r="N1845" s="4">
        <v>45000</v>
      </c>
      <c r="O1845" s="4">
        <v>752507.71200000017</v>
      </c>
    </row>
    <row r="1846" spans="1:15" x14ac:dyDescent="0.3">
      <c r="A1846" s="5" t="str">
        <f>List!$I$6</f>
        <v>2018-19</v>
      </c>
      <c r="B1846" s="5" t="s">
        <v>45</v>
      </c>
      <c r="C1846" s="5">
        <v>2</v>
      </c>
      <c r="D1846" s="5" t="s">
        <v>1818</v>
      </c>
      <c r="E1846" s="5" t="s">
        <v>202</v>
      </c>
      <c r="F1846" s="5">
        <v>75</v>
      </c>
      <c r="G1846" s="5" t="s">
        <v>589</v>
      </c>
      <c r="H1846" s="5" t="s">
        <v>409</v>
      </c>
      <c r="I1846" s="5" t="s">
        <v>59</v>
      </c>
      <c r="J1846" s="5" t="s">
        <v>44</v>
      </c>
      <c r="K1846" s="5" t="s">
        <v>21</v>
      </c>
      <c r="L1846" s="5" t="s">
        <v>22</v>
      </c>
      <c r="M1846" s="5" t="s">
        <v>1841</v>
      </c>
      <c r="N1846" s="6">
        <v>85500</v>
      </c>
      <c r="O1846" s="6">
        <v>43624719.434999995</v>
      </c>
    </row>
    <row r="1847" spans="1:15" x14ac:dyDescent="0.3">
      <c r="A1847" s="3" t="str">
        <f>List!$I$6</f>
        <v>2018-19</v>
      </c>
      <c r="B1847" s="3" t="s">
        <v>60</v>
      </c>
      <c r="C1847" s="3">
        <v>6</v>
      </c>
      <c r="D1847" s="3" t="s">
        <v>1819</v>
      </c>
      <c r="E1847" s="3" t="s">
        <v>714</v>
      </c>
      <c r="F1847" s="3">
        <v>27</v>
      </c>
      <c r="G1847" s="3" t="s">
        <v>640</v>
      </c>
      <c r="H1847" s="3" t="s">
        <v>985</v>
      </c>
      <c r="I1847" s="3" t="s">
        <v>40</v>
      </c>
      <c r="J1847" s="3" t="s">
        <v>72</v>
      </c>
      <c r="K1847" s="3" t="s">
        <v>48</v>
      </c>
      <c r="L1847" s="3" t="s">
        <v>55</v>
      </c>
      <c r="M1847" s="3" t="s">
        <v>1840</v>
      </c>
      <c r="N1847" s="4">
        <v>90000</v>
      </c>
      <c r="O1847" s="4">
        <v>5855672.0639999993</v>
      </c>
    </row>
    <row r="1848" spans="1:15" x14ac:dyDescent="0.3">
      <c r="A1848" s="5" t="str">
        <f>List!$I$6</f>
        <v>2018-19</v>
      </c>
      <c r="B1848" s="5" t="s">
        <v>76</v>
      </c>
      <c r="C1848" s="5">
        <v>4</v>
      </c>
      <c r="D1848" s="5" t="s">
        <v>1819</v>
      </c>
      <c r="E1848" s="5" t="s">
        <v>240</v>
      </c>
      <c r="F1848" s="5">
        <v>81</v>
      </c>
      <c r="G1848" s="5" t="s">
        <v>1455</v>
      </c>
      <c r="H1848" s="5" t="s">
        <v>1244</v>
      </c>
      <c r="I1848" s="5" t="s">
        <v>20</v>
      </c>
      <c r="J1848" s="5" t="s">
        <v>33</v>
      </c>
      <c r="K1848" s="5" t="s">
        <v>48</v>
      </c>
      <c r="L1848" s="5" t="s">
        <v>49</v>
      </c>
      <c r="M1848" s="5" t="s">
        <v>1841</v>
      </c>
      <c r="N1848" s="6">
        <v>45000</v>
      </c>
      <c r="O1848" s="6">
        <v>174293.59200000003</v>
      </c>
    </row>
    <row r="1849" spans="1:15" x14ac:dyDescent="0.3">
      <c r="A1849" s="3" t="str">
        <f>List!$I$6</f>
        <v>2018-19</v>
      </c>
      <c r="B1849" s="3" t="s">
        <v>16</v>
      </c>
      <c r="C1849" s="3">
        <v>10</v>
      </c>
      <c r="D1849" s="3" t="s">
        <v>1817</v>
      </c>
      <c r="E1849" s="3" t="s">
        <v>23</v>
      </c>
      <c r="F1849" s="3">
        <v>78</v>
      </c>
      <c r="G1849" s="3" t="s">
        <v>1643</v>
      </c>
      <c r="H1849" s="3" t="s">
        <v>793</v>
      </c>
      <c r="I1849" s="3" t="s">
        <v>63</v>
      </c>
      <c r="J1849" s="3" t="s">
        <v>1805</v>
      </c>
      <c r="K1849" s="3" t="s">
        <v>27</v>
      </c>
      <c r="L1849" s="3" t="s">
        <v>28</v>
      </c>
      <c r="M1849" s="3" t="s">
        <v>1839</v>
      </c>
      <c r="N1849" s="4">
        <v>91500</v>
      </c>
      <c r="O1849" s="4">
        <v>4581406.83</v>
      </c>
    </row>
    <row r="1850" spans="1:15" x14ac:dyDescent="0.3">
      <c r="A1850" s="5" t="str">
        <f>List!$I$6</f>
        <v>2018-19</v>
      </c>
      <c r="B1850" s="5" t="s">
        <v>125</v>
      </c>
      <c r="C1850" s="5">
        <v>7</v>
      </c>
      <c r="D1850" s="5" t="s">
        <v>1816</v>
      </c>
      <c r="E1850" s="5" t="s">
        <v>359</v>
      </c>
      <c r="F1850" s="5">
        <v>61</v>
      </c>
      <c r="G1850" s="5" t="s">
        <v>993</v>
      </c>
      <c r="H1850" s="5" t="s">
        <v>229</v>
      </c>
      <c r="I1850" s="5" t="s">
        <v>80</v>
      </c>
      <c r="J1850" s="5" t="s">
        <v>44</v>
      </c>
      <c r="K1850" s="5" t="s">
        <v>27</v>
      </c>
      <c r="L1850" s="5" t="s">
        <v>28</v>
      </c>
      <c r="M1850" s="5" t="s">
        <v>1840</v>
      </c>
      <c r="N1850" s="6">
        <v>48000</v>
      </c>
      <c r="O1850" s="6">
        <v>3254502.4512</v>
      </c>
    </row>
    <row r="1851" spans="1:15" x14ac:dyDescent="0.3">
      <c r="A1851" s="3" t="str">
        <f>List!$I$6</f>
        <v>2018-19</v>
      </c>
      <c r="B1851" s="3" t="s">
        <v>50</v>
      </c>
      <c r="C1851" s="3">
        <v>11</v>
      </c>
      <c r="D1851" s="3" t="s">
        <v>1817</v>
      </c>
      <c r="E1851" s="3" t="s">
        <v>322</v>
      </c>
      <c r="F1851" s="3">
        <v>48</v>
      </c>
      <c r="G1851" s="3" t="s">
        <v>1421</v>
      </c>
      <c r="H1851" s="3" t="s">
        <v>797</v>
      </c>
      <c r="I1851" s="3" t="s">
        <v>80</v>
      </c>
      <c r="J1851" s="3" t="s">
        <v>1806</v>
      </c>
      <c r="K1851" s="3" t="s">
        <v>21</v>
      </c>
      <c r="L1851" s="3" t="s">
        <v>22</v>
      </c>
      <c r="M1851" s="3" t="s">
        <v>1840</v>
      </c>
      <c r="N1851" s="4">
        <v>96000</v>
      </c>
      <c r="O1851" s="4">
        <v>497250.29376000003</v>
      </c>
    </row>
    <row r="1852" spans="1:15" x14ac:dyDescent="0.3">
      <c r="A1852" s="5" t="str">
        <f>List!$I$6</f>
        <v>2018-19</v>
      </c>
      <c r="B1852" s="5" t="s">
        <v>60</v>
      </c>
      <c r="C1852" s="5">
        <v>6</v>
      </c>
      <c r="D1852" s="5" t="s">
        <v>1819</v>
      </c>
      <c r="E1852" s="5" t="s">
        <v>342</v>
      </c>
      <c r="F1852" s="5">
        <v>26</v>
      </c>
      <c r="G1852" s="5" t="s">
        <v>1424</v>
      </c>
      <c r="H1852" s="5" t="s">
        <v>132</v>
      </c>
      <c r="I1852" s="5" t="s">
        <v>63</v>
      </c>
      <c r="J1852" s="5" t="s">
        <v>72</v>
      </c>
      <c r="K1852" s="5" t="s">
        <v>27</v>
      </c>
      <c r="L1852" s="5" t="s">
        <v>28</v>
      </c>
      <c r="M1852" s="5" t="s">
        <v>1840</v>
      </c>
      <c r="N1852" s="6">
        <v>78000</v>
      </c>
      <c r="O1852" s="6">
        <v>31046755.053599995</v>
      </c>
    </row>
    <row r="1853" spans="1:15" x14ac:dyDescent="0.3">
      <c r="A1853" s="3" t="str">
        <f>List!$I$6</f>
        <v>2018-19</v>
      </c>
      <c r="B1853" s="3" t="s">
        <v>16</v>
      </c>
      <c r="C1853" s="3">
        <v>10</v>
      </c>
      <c r="D1853" s="3" t="s">
        <v>1817</v>
      </c>
      <c r="E1853" s="3" t="s">
        <v>180</v>
      </c>
      <c r="F1853" s="3">
        <v>37</v>
      </c>
      <c r="G1853" s="3" t="s">
        <v>1658</v>
      </c>
      <c r="H1853" s="3" t="s">
        <v>907</v>
      </c>
      <c r="I1853" s="3" t="s">
        <v>59</v>
      </c>
      <c r="J1853" s="3" t="s">
        <v>72</v>
      </c>
      <c r="K1853" s="3" t="s">
        <v>21</v>
      </c>
      <c r="L1853" s="3" t="s">
        <v>22</v>
      </c>
      <c r="M1853" s="3" t="s">
        <v>1839</v>
      </c>
      <c r="N1853" s="4">
        <v>49500</v>
      </c>
      <c r="O1853" s="4">
        <v>4529771.3669999996</v>
      </c>
    </row>
    <row r="1854" spans="1:15" x14ac:dyDescent="0.3">
      <c r="A1854" s="5" t="str">
        <f>List!$I$6</f>
        <v>2018-19</v>
      </c>
      <c r="B1854" s="5" t="s">
        <v>60</v>
      </c>
      <c r="C1854" s="5">
        <v>6</v>
      </c>
      <c r="D1854" s="5" t="s">
        <v>1819</v>
      </c>
      <c r="E1854" s="5" t="s">
        <v>202</v>
      </c>
      <c r="F1854" s="5">
        <v>19</v>
      </c>
      <c r="G1854" s="5" t="s">
        <v>437</v>
      </c>
      <c r="H1854" s="5" t="s">
        <v>329</v>
      </c>
      <c r="I1854" s="5" t="s">
        <v>54</v>
      </c>
      <c r="J1854" s="5" t="s">
        <v>44</v>
      </c>
      <c r="K1854" s="5" t="s">
        <v>48</v>
      </c>
      <c r="L1854" s="5" t="s">
        <v>49</v>
      </c>
      <c r="M1854" s="5" t="s">
        <v>1840</v>
      </c>
      <c r="N1854" s="6">
        <v>75000</v>
      </c>
      <c r="O1854" s="6">
        <v>7218181.1790000005</v>
      </c>
    </row>
    <row r="1855" spans="1:15" x14ac:dyDescent="0.3">
      <c r="A1855" s="3" t="str">
        <f>List!$I$6</f>
        <v>2018-19</v>
      </c>
      <c r="B1855" s="3" t="s">
        <v>83</v>
      </c>
      <c r="C1855" s="3">
        <v>3</v>
      </c>
      <c r="D1855" s="3" t="s">
        <v>1818</v>
      </c>
      <c r="E1855" s="3" t="s">
        <v>322</v>
      </c>
      <c r="F1855" s="3">
        <v>82</v>
      </c>
      <c r="G1855" s="3" t="s">
        <v>304</v>
      </c>
      <c r="H1855" s="3" t="s">
        <v>301</v>
      </c>
      <c r="I1855" s="3" t="s">
        <v>54</v>
      </c>
      <c r="J1855" s="3" t="s">
        <v>86</v>
      </c>
      <c r="K1855" s="3" t="s">
        <v>34</v>
      </c>
      <c r="L1855" s="3" t="s">
        <v>35</v>
      </c>
      <c r="M1855" s="3" t="s">
        <v>1839</v>
      </c>
      <c r="N1855" s="4">
        <v>73500</v>
      </c>
      <c r="O1855" s="4">
        <v>3466340.9087999999</v>
      </c>
    </row>
    <row r="1856" spans="1:15" x14ac:dyDescent="0.3">
      <c r="A1856" s="5" t="str">
        <f>List!$I$6</f>
        <v>2018-19</v>
      </c>
      <c r="B1856" s="5" t="s">
        <v>45</v>
      </c>
      <c r="C1856" s="5">
        <v>2</v>
      </c>
      <c r="D1856" s="5" t="s">
        <v>1818</v>
      </c>
      <c r="E1856" s="5" t="s">
        <v>133</v>
      </c>
      <c r="F1856" s="5">
        <v>11</v>
      </c>
      <c r="G1856" s="5" t="s">
        <v>1561</v>
      </c>
      <c r="H1856" s="5" t="s">
        <v>659</v>
      </c>
      <c r="I1856" s="5" t="s">
        <v>80</v>
      </c>
      <c r="J1856" s="5" t="s">
        <v>44</v>
      </c>
      <c r="K1856" s="5" t="s">
        <v>21</v>
      </c>
      <c r="L1856" s="5" t="s">
        <v>22</v>
      </c>
      <c r="M1856" s="5" t="s">
        <v>1839</v>
      </c>
      <c r="N1856" s="6">
        <v>63000</v>
      </c>
      <c r="O1856" s="6">
        <v>129253.92480000001</v>
      </c>
    </row>
    <row r="1857" spans="1:15" x14ac:dyDescent="0.3">
      <c r="A1857" s="3" t="str">
        <f>List!$I$6</f>
        <v>2018-19</v>
      </c>
      <c r="B1857" s="3" t="s">
        <v>101</v>
      </c>
      <c r="C1857" s="3">
        <v>9</v>
      </c>
      <c r="D1857" s="3" t="s">
        <v>1816</v>
      </c>
      <c r="E1857" s="3" t="s">
        <v>209</v>
      </c>
      <c r="F1857" s="3">
        <v>16</v>
      </c>
      <c r="G1857" s="3" t="s">
        <v>577</v>
      </c>
      <c r="H1857" s="3" t="s">
        <v>1535</v>
      </c>
      <c r="I1857" s="3" t="s">
        <v>20</v>
      </c>
      <c r="J1857" s="3" t="s">
        <v>1806</v>
      </c>
      <c r="K1857" s="3" t="s">
        <v>21</v>
      </c>
      <c r="L1857" s="3" t="s">
        <v>22</v>
      </c>
      <c r="M1857" s="3" t="s">
        <v>1840</v>
      </c>
      <c r="N1857" s="4">
        <v>73500</v>
      </c>
      <c r="O1857" s="4">
        <v>11458614.259399999</v>
      </c>
    </row>
    <row r="1858" spans="1:15" x14ac:dyDescent="0.3">
      <c r="A1858" s="5" t="str">
        <f>List!$I$6</f>
        <v>2018-19</v>
      </c>
      <c r="B1858" s="5" t="s">
        <v>16</v>
      </c>
      <c r="C1858" s="5">
        <v>10</v>
      </c>
      <c r="D1858" s="5" t="s">
        <v>1817</v>
      </c>
      <c r="E1858" s="5" t="s">
        <v>67</v>
      </c>
      <c r="F1858" s="5">
        <v>18</v>
      </c>
      <c r="G1858" s="5" t="s">
        <v>637</v>
      </c>
      <c r="H1858" s="5" t="s">
        <v>233</v>
      </c>
      <c r="I1858" s="5" t="s">
        <v>63</v>
      </c>
      <c r="J1858" s="5" t="s">
        <v>44</v>
      </c>
      <c r="K1858" s="5" t="s">
        <v>34</v>
      </c>
      <c r="L1858" s="5" t="s">
        <v>35</v>
      </c>
      <c r="M1858" s="5" t="s">
        <v>1840</v>
      </c>
      <c r="N1858" s="6">
        <v>136500</v>
      </c>
      <c r="O1858" s="6">
        <v>11502915.424000001</v>
      </c>
    </row>
    <row r="1859" spans="1:15" x14ac:dyDescent="0.3">
      <c r="A1859" s="3" t="str">
        <f>List!$I$6</f>
        <v>2018-19</v>
      </c>
      <c r="B1859" s="3" t="s">
        <v>50</v>
      </c>
      <c r="C1859" s="3">
        <v>11</v>
      </c>
      <c r="D1859" s="3" t="s">
        <v>1817</v>
      </c>
      <c r="E1859" s="3" t="s">
        <v>714</v>
      </c>
      <c r="F1859" s="3">
        <v>60</v>
      </c>
      <c r="G1859" s="3" t="s">
        <v>817</v>
      </c>
      <c r="H1859" s="3" t="s">
        <v>448</v>
      </c>
      <c r="I1859" s="3" t="s">
        <v>80</v>
      </c>
      <c r="J1859" s="3" t="s">
        <v>1806</v>
      </c>
      <c r="K1859" s="3" t="s">
        <v>27</v>
      </c>
      <c r="L1859" s="3" t="s">
        <v>28</v>
      </c>
      <c r="M1859" s="3" t="s">
        <v>1840</v>
      </c>
      <c r="N1859" s="4">
        <v>63000</v>
      </c>
      <c r="O1859" s="4">
        <v>12476520.856799999</v>
      </c>
    </row>
    <row r="1860" spans="1:15" x14ac:dyDescent="0.3">
      <c r="A1860" s="5" t="str">
        <f>List!$I$6</f>
        <v>2018-19</v>
      </c>
      <c r="B1860" s="5" t="s">
        <v>50</v>
      </c>
      <c r="C1860" s="5">
        <v>11</v>
      </c>
      <c r="D1860" s="5" t="s">
        <v>1817</v>
      </c>
      <c r="E1860" s="5" t="s">
        <v>250</v>
      </c>
      <c r="F1860" s="5">
        <v>20</v>
      </c>
      <c r="G1860" s="5" t="s">
        <v>1659</v>
      </c>
      <c r="H1860" s="5" t="s">
        <v>1065</v>
      </c>
      <c r="I1860" s="5" t="s">
        <v>80</v>
      </c>
      <c r="J1860" s="5" t="s">
        <v>33</v>
      </c>
      <c r="K1860" s="5" t="s">
        <v>27</v>
      </c>
      <c r="L1860" s="5" t="s">
        <v>28</v>
      </c>
      <c r="M1860" s="5" t="s">
        <v>1840</v>
      </c>
      <c r="N1860" s="6">
        <v>90000</v>
      </c>
      <c r="O1860" s="6">
        <v>320323.05359999998</v>
      </c>
    </row>
    <row r="1861" spans="1:15" x14ac:dyDescent="0.3">
      <c r="A1861" s="3" t="str">
        <f>List!$I$6</f>
        <v>2018-19</v>
      </c>
      <c r="B1861" s="3" t="s">
        <v>60</v>
      </c>
      <c r="C1861" s="3">
        <v>6</v>
      </c>
      <c r="D1861" s="3" t="s">
        <v>1819</v>
      </c>
      <c r="E1861" s="3" t="s">
        <v>274</v>
      </c>
      <c r="F1861" s="3">
        <v>44</v>
      </c>
      <c r="G1861" s="3" t="s">
        <v>503</v>
      </c>
      <c r="H1861" s="3" t="s">
        <v>711</v>
      </c>
      <c r="I1861" s="3" t="s">
        <v>63</v>
      </c>
      <c r="J1861" s="3" t="s">
        <v>44</v>
      </c>
      <c r="K1861" s="3" t="s">
        <v>34</v>
      </c>
      <c r="L1861" s="3" t="s">
        <v>35</v>
      </c>
      <c r="M1861" s="3" t="s">
        <v>1840</v>
      </c>
      <c r="N1861" s="4">
        <v>54000</v>
      </c>
      <c r="O1861" s="4">
        <v>224418.90240000002</v>
      </c>
    </row>
    <row r="1862" spans="1:15" x14ac:dyDescent="0.3">
      <c r="A1862" s="5" t="str">
        <f>List!$I$6</f>
        <v>2018-19</v>
      </c>
      <c r="B1862" s="5" t="s">
        <v>83</v>
      </c>
      <c r="C1862" s="5">
        <v>3</v>
      </c>
      <c r="D1862" s="5" t="s">
        <v>1818</v>
      </c>
      <c r="E1862" s="5" t="s">
        <v>402</v>
      </c>
      <c r="F1862" s="5">
        <v>29</v>
      </c>
      <c r="G1862" s="5" t="s">
        <v>433</v>
      </c>
      <c r="H1862" s="5" t="s">
        <v>297</v>
      </c>
      <c r="I1862" s="5" t="s">
        <v>32</v>
      </c>
      <c r="J1862" s="5" t="s">
        <v>1805</v>
      </c>
      <c r="K1862" s="5" t="s">
        <v>27</v>
      </c>
      <c r="L1862" s="5" t="s">
        <v>35</v>
      </c>
      <c r="M1862" s="5" t="s">
        <v>1841</v>
      </c>
      <c r="N1862" s="6">
        <v>60000</v>
      </c>
      <c r="O1862" s="6">
        <v>1824808.6559999997</v>
      </c>
    </row>
    <row r="1863" spans="1:15" x14ac:dyDescent="0.3">
      <c r="A1863" s="3" t="str">
        <f>List!$I$6</f>
        <v>2018-19</v>
      </c>
      <c r="B1863" s="3" t="s">
        <v>101</v>
      </c>
      <c r="C1863" s="3">
        <v>9</v>
      </c>
      <c r="D1863" s="3" t="s">
        <v>1816</v>
      </c>
      <c r="E1863" s="3" t="s">
        <v>330</v>
      </c>
      <c r="F1863" s="3">
        <v>78</v>
      </c>
      <c r="G1863" s="3" t="s">
        <v>361</v>
      </c>
      <c r="H1863" s="3" t="s">
        <v>1047</v>
      </c>
      <c r="I1863" s="3" t="s">
        <v>26</v>
      </c>
      <c r="J1863" s="3" t="s">
        <v>33</v>
      </c>
      <c r="K1863" s="3" t="s">
        <v>27</v>
      </c>
      <c r="L1863" s="3" t="s">
        <v>28</v>
      </c>
      <c r="M1863" s="3" t="s">
        <v>1839</v>
      </c>
      <c r="N1863" s="4">
        <v>60000</v>
      </c>
      <c r="O1863" s="4">
        <v>491257.88800000004</v>
      </c>
    </row>
    <row r="1864" spans="1:15" x14ac:dyDescent="0.3">
      <c r="A1864" s="5" t="str">
        <f>List!$I$6</f>
        <v>2018-19</v>
      </c>
      <c r="B1864" s="5" t="s">
        <v>125</v>
      </c>
      <c r="C1864" s="5">
        <v>7</v>
      </c>
      <c r="D1864" s="5" t="s">
        <v>1816</v>
      </c>
      <c r="E1864" s="5" t="s">
        <v>714</v>
      </c>
      <c r="F1864" s="5">
        <v>39</v>
      </c>
      <c r="G1864" s="5" t="s">
        <v>1583</v>
      </c>
      <c r="H1864" s="5" t="s">
        <v>1459</v>
      </c>
      <c r="I1864" s="5" t="s">
        <v>20</v>
      </c>
      <c r="J1864" s="5" t="s">
        <v>72</v>
      </c>
      <c r="K1864" s="5" t="s">
        <v>48</v>
      </c>
      <c r="L1864" s="5" t="s">
        <v>55</v>
      </c>
      <c r="M1864" s="5" t="s">
        <v>1839</v>
      </c>
      <c r="N1864" s="6">
        <v>61500</v>
      </c>
      <c r="O1864" s="6">
        <v>487563.30719999998</v>
      </c>
    </row>
    <row r="1865" spans="1:15" x14ac:dyDescent="0.3">
      <c r="A1865" s="3" t="str">
        <f>List!$I$6</f>
        <v>2018-19</v>
      </c>
      <c r="B1865" s="3" t="s">
        <v>76</v>
      </c>
      <c r="C1865" s="3">
        <v>4</v>
      </c>
      <c r="D1865" s="3" t="s">
        <v>1819</v>
      </c>
      <c r="E1865" s="3" t="s">
        <v>335</v>
      </c>
      <c r="F1865" s="3">
        <v>44</v>
      </c>
      <c r="G1865" s="3" t="s">
        <v>1099</v>
      </c>
      <c r="H1865" s="3" t="s">
        <v>1660</v>
      </c>
      <c r="I1865" s="3" t="s">
        <v>54</v>
      </c>
      <c r="J1865" s="3" t="s">
        <v>33</v>
      </c>
      <c r="K1865" s="3" t="s">
        <v>27</v>
      </c>
      <c r="L1865" s="3" t="s">
        <v>35</v>
      </c>
      <c r="M1865" s="3" t="s">
        <v>1841</v>
      </c>
      <c r="N1865" s="4">
        <v>81000</v>
      </c>
      <c r="O1865" s="4">
        <v>1534749.0444000002</v>
      </c>
    </row>
    <row r="1866" spans="1:15" x14ac:dyDescent="0.3">
      <c r="A1866" s="5" t="str">
        <f>List!$I$6</f>
        <v>2018-19</v>
      </c>
      <c r="B1866" s="5" t="s">
        <v>16</v>
      </c>
      <c r="C1866" s="5">
        <v>10</v>
      </c>
      <c r="D1866" s="5" t="s">
        <v>1817</v>
      </c>
      <c r="E1866" s="5" t="s">
        <v>614</v>
      </c>
      <c r="F1866" s="5">
        <v>24</v>
      </c>
      <c r="G1866" s="5" t="s">
        <v>820</v>
      </c>
      <c r="H1866" s="5" t="s">
        <v>460</v>
      </c>
      <c r="I1866" s="5" t="s">
        <v>80</v>
      </c>
      <c r="J1866" s="5" t="s">
        <v>86</v>
      </c>
      <c r="K1866" s="5" t="s">
        <v>48</v>
      </c>
      <c r="L1866" s="5" t="s">
        <v>49</v>
      </c>
      <c r="M1866" s="5" t="s">
        <v>1840</v>
      </c>
      <c r="N1866" s="6">
        <v>148500</v>
      </c>
      <c r="O1866" s="6">
        <v>4006678.4207999995</v>
      </c>
    </row>
    <row r="1867" spans="1:15" x14ac:dyDescent="0.3">
      <c r="A1867" s="3" t="str">
        <f>List!$I$6</f>
        <v>2018-19</v>
      </c>
      <c r="B1867" s="3" t="s">
        <v>141</v>
      </c>
      <c r="C1867" s="3">
        <v>5</v>
      </c>
      <c r="D1867" s="3" t="s">
        <v>1819</v>
      </c>
      <c r="E1867" s="3" t="s">
        <v>463</v>
      </c>
      <c r="F1867" s="3">
        <v>19</v>
      </c>
      <c r="G1867" s="3" t="s">
        <v>1503</v>
      </c>
      <c r="H1867" s="3" t="s">
        <v>225</v>
      </c>
      <c r="I1867" s="3" t="s">
        <v>80</v>
      </c>
      <c r="J1867" s="3" t="s">
        <v>72</v>
      </c>
      <c r="K1867" s="3" t="s">
        <v>48</v>
      </c>
      <c r="L1867" s="3" t="s">
        <v>49</v>
      </c>
      <c r="M1867" s="3" t="s">
        <v>1839</v>
      </c>
      <c r="N1867" s="4">
        <v>117000</v>
      </c>
      <c r="O1867" s="4">
        <v>18691624.860480003</v>
      </c>
    </row>
    <row r="1868" spans="1:15" x14ac:dyDescent="0.3">
      <c r="A1868" s="5" t="str">
        <f>List!$I$6</f>
        <v>2018-19</v>
      </c>
      <c r="B1868" s="5" t="s">
        <v>125</v>
      </c>
      <c r="C1868" s="5">
        <v>7</v>
      </c>
      <c r="D1868" s="5" t="s">
        <v>1816</v>
      </c>
      <c r="E1868" s="5" t="s">
        <v>250</v>
      </c>
      <c r="F1868" s="5">
        <v>65</v>
      </c>
      <c r="G1868" s="5" t="s">
        <v>1661</v>
      </c>
      <c r="H1868" s="5" t="s">
        <v>373</v>
      </c>
      <c r="I1868" s="5" t="s">
        <v>40</v>
      </c>
      <c r="J1868" s="5" t="s">
        <v>86</v>
      </c>
      <c r="K1868" s="5" t="s">
        <v>21</v>
      </c>
      <c r="L1868" s="5" t="s">
        <v>22</v>
      </c>
      <c r="M1868" s="5" t="s">
        <v>1839</v>
      </c>
      <c r="N1868" s="6">
        <v>37500</v>
      </c>
      <c r="O1868" s="6">
        <v>540155</v>
      </c>
    </row>
    <row r="1869" spans="1:15" x14ac:dyDescent="0.3">
      <c r="A1869" s="3" t="str">
        <f>List!$I$6</f>
        <v>2018-19</v>
      </c>
      <c r="B1869" s="3" t="s">
        <v>76</v>
      </c>
      <c r="C1869" s="3">
        <v>4</v>
      </c>
      <c r="D1869" s="3" t="s">
        <v>1819</v>
      </c>
      <c r="E1869" s="3" t="s">
        <v>163</v>
      </c>
      <c r="F1869" s="3">
        <v>39</v>
      </c>
      <c r="G1869" s="3" t="s">
        <v>1545</v>
      </c>
      <c r="H1869" s="3" t="s">
        <v>404</v>
      </c>
      <c r="I1869" s="3" t="s">
        <v>59</v>
      </c>
      <c r="J1869" s="3" t="s">
        <v>33</v>
      </c>
      <c r="K1869" s="3" t="s">
        <v>48</v>
      </c>
      <c r="L1869" s="3" t="s">
        <v>55</v>
      </c>
      <c r="M1869" s="3" t="s">
        <v>1841</v>
      </c>
      <c r="N1869" s="4">
        <v>118500</v>
      </c>
      <c r="O1869" s="4">
        <v>76395786.266800016</v>
      </c>
    </row>
    <row r="1870" spans="1:15" x14ac:dyDescent="0.3">
      <c r="A1870" s="5" t="str">
        <f>List!$I$6</f>
        <v>2018-19</v>
      </c>
      <c r="B1870" s="5" t="s">
        <v>45</v>
      </c>
      <c r="C1870" s="5">
        <v>2</v>
      </c>
      <c r="D1870" s="5" t="s">
        <v>1818</v>
      </c>
      <c r="E1870" s="5" t="s">
        <v>163</v>
      </c>
      <c r="F1870" s="5">
        <v>80</v>
      </c>
      <c r="G1870" s="5" t="s">
        <v>1662</v>
      </c>
      <c r="H1870" s="5" t="s">
        <v>1124</v>
      </c>
      <c r="I1870" s="5" t="s">
        <v>54</v>
      </c>
      <c r="J1870" s="5" t="s">
        <v>86</v>
      </c>
      <c r="K1870" s="5" t="s">
        <v>34</v>
      </c>
      <c r="L1870" s="5" t="s">
        <v>35</v>
      </c>
      <c r="M1870" s="5" t="s">
        <v>1839</v>
      </c>
      <c r="N1870" s="6">
        <v>72000</v>
      </c>
      <c r="O1870" s="6">
        <v>1311305.5612800003</v>
      </c>
    </row>
    <row r="1871" spans="1:15" x14ac:dyDescent="0.3">
      <c r="A1871" s="3" t="str">
        <f>List!$I$6</f>
        <v>2018-19</v>
      </c>
      <c r="B1871" s="3" t="s">
        <v>76</v>
      </c>
      <c r="C1871" s="3">
        <v>4</v>
      </c>
      <c r="D1871" s="3" t="s">
        <v>1819</v>
      </c>
      <c r="E1871" s="3" t="s">
        <v>344</v>
      </c>
      <c r="F1871" s="3">
        <v>10</v>
      </c>
      <c r="G1871" s="3" t="s">
        <v>1572</v>
      </c>
      <c r="H1871" s="3" t="s">
        <v>1414</v>
      </c>
      <c r="I1871" s="3" t="s">
        <v>59</v>
      </c>
      <c r="J1871" s="3" t="s">
        <v>33</v>
      </c>
      <c r="K1871" s="3" t="s">
        <v>48</v>
      </c>
      <c r="L1871" s="3" t="s">
        <v>55</v>
      </c>
      <c r="M1871" s="3" t="s">
        <v>1841</v>
      </c>
      <c r="N1871" s="4">
        <v>76500</v>
      </c>
      <c r="O1871" s="4">
        <v>687595.70880000014</v>
      </c>
    </row>
    <row r="1872" spans="1:15" x14ac:dyDescent="0.3">
      <c r="A1872" s="5" t="str">
        <f>List!$I$6</f>
        <v>2018-19</v>
      </c>
      <c r="B1872" s="5" t="s">
        <v>45</v>
      </c>
      <c r="C1872" s="5">
        <v>2</v>
      </c>
      <c r="D1872" s="5" t="s">
        <v>1818</v>
      </c>
      <c r="E1872" s="5" t="s">
        <v>250</v>
      </c>
      <c r="F1872" s="5">
        <v>65</v>
      </c>
      <c r="G1872" s="5" t="s">
        <v>1148</v>
      </c>
      <c r="H1872" s="5" t="s">
        <v>665</v>
      </c>
      <c r="I1872" s="5" t="s">
        <v>40</v>
      </c>
      <c r="J1872" s="5" t="s">
        <v>44</v>
      </c>
      <c r="K1872" s="5" t="s">
        <v>21</v>
      </c>
      <c r="L1872" s="5" t="s">
        <v>22</v>
      </c>
      <c r="M1872" s="5" t="s">
        <v>1841</v>
      </c>
      <c r="N1872" s="6">
        <v>135000</v>
      </c>
      <c r="O1872" s="6">
        <v>973390.17599999986</v>
      </c>
    </row>
    <row r="1873" spans="1:15" x14ac:dyDescent="0.3">
      <c r="A1873" s="3" t="str">
        <f>List!$I$6</f>
        <v>2018-19</v>
      </c>
      <c r="B1873" s="3" t="s">
        <v>36</v>
      </c>
      <c r="C1873" s="3">
        <v>8</v>
      </c>
      <c r="D1873" s="3" t="s">
        <v>1816</v>
      </c>
      <c r="E1873" s="3" t="s">
        <v>17</v>
      </c>
      <c r="F1873" s="3">
        <v>53</v>
      </c>
      <c r="G1873" s="3" t="s">
        <v>1017</v>
      </c>
      <c r="H1873" s="3" t="s">
        <v>798</v>
      </c>
      <c r="I1873" s="3" t="s">
        <v>54</v>
      </c>
      <c r="J1873" s="3" t="s">
        <v>72</v>
      </c>
      <c r="K1873" s="3" t="s">
        <v>21</v>
      </c>
      <c r="L1873" s="3" t="s">
        <v>22</v>
      </c>
      <c r="M1873" s="3" t="s">
        <v>1840</v>
      </c>
      <c r="N1873" s="4">
        <v>142500</v>
      </c>
      <c r="O1873" s="4">
        <v>37816797.744000003</v>
      </c>
    </row>
    <row r="1874" spans="1:15" x14ac:dyDescent="0.3">
      <c r="A1874" s="5" t="str">
        <f>List!$I$6</f>
        <v>2018-19</v>
      </c>
      <c r="B1874" s="5" t="s">
        <v>76</v>
      </c>
      <c r="C1874" s="5">
        <v>4</v>
      </c>
      <c r="D1874" s="5" t="s">
        <v>1819</v>
      </c>
      <c r="E1874" s="5" t="s">
        <v>188</v>
      </c>
      <c r="F1874" s="5">
        <v>75</v>
      </c>
      <c r="G1874" s="5" t="s">
        <v>1418</v>
      </c>
      <c r="H1874" s="5" t="s">
        <v>655</v>
      </c>
      <c r="I1874" s="5" t="s">
        <v>54</v>
      </c>
      <c r="J1874" s="5" t="s">
        <v>1805</v>
      </c>
      <c r="K1874" s="5" t="s">
        <v>21</v>
      </c>
      <c r="L1874" s="5" t="s">
        <v>22</v>
      </c>
      <c r="M1874" s="5" t="s">
        <v>1841</v>
      </c>
      <c r="N1874" s="6">
        <v>24000</v>
      </c>
      <c r="O1874" s="6">
        <v>69225.728000000003</v>
      </c>
    </row>
    <row r="1875" spans="1:15" x14ac:dyDescent="0.3">
      <c r="A1875" s="3" t="str">
        <f>List!$I$6</f>
        <v>2018-19</v>
      </c>
      <c r="B1875" s="3" t="s">
        <v>92</v>
      </c>
      <c r="C1875" s="3">
        <v>12</v>
      </c>
      <c r="D1875" s="3" t="s">
        <v>1817</v>
      </c>
      <c r="E1875" s="3" t="s">
        <v>267</v>
      </c>
      <c r="F1875" s="3">
        <v>26</v>
      </c>
      <c r="G1875" s="3" t="s">
        <v>1004</v>
      </c>
      <c r="H1875" s="3" t="s">
        <v>1451</v>
      </c>
      <c r="I1875" s="3" t="s">
        <v>32</v>
      </c>
      <c r="J1875" s="3" t="s">
        <v>1806</v>
      </c>
      <c r="K1875" s="3" t="s">
        <v>27</v>
      </c>
      <c r="L1875" s="3" t="s">
        <v>28</v>
      </c>
      <c r="M1875" s="3" t="s">
        <v>1840</v>
      </c>
      <c r="N1875" s="4">
        <v>81000</v>
      </c>
      <c r="O1875" s="4">
        <v>103425430.99680001</v>
      </c>
    </row>
    <row r="1876" spans="1:15" x14ac:dyDescent="0.3">
      <c r="A1876" s="5" t="str">
        <f>List!$I$6</f>
        <v>2018-19</v>
      </c>
      <c r="B1876" s="5" t="s">
        <v>76</v>
      </c>
      <c r="C1876" s="5">
        <v>4</v>
      </c>
      <c r="D1876" s="5" t="s">
        <v>1819</v>
      </c>
      <c r="E1876" s="5" t="s">
        <v>126</v>
      </c>
      <c r="F1876" s="5">
        <v>24</v>
      </c>
      <c r="G1876" s="5" t="s">
        <v>42</v>
      </c>
      <c r="H1876" s="5" t="s">
        <v>1517</v>
      </c>
      <c r="I1876" s="5" t="s">
        <v>59</v>
      </c>
      <c r="J1876" s="5" t="s">
        <v>1805</v>
      </c>
      <c r="K1876" s="5" t="s">
        <v>48</v>
      </c>
      <c r="L1876" s="5" t="s">
        <v>49</v>
      </c>
      <c r="M1876" s="5" t="s">
        <v>1840</v>
      </c>
      <c r="N1876" s="6">
        <v>103500</v>
      </c>
      <c r="O1876" s="6">
        <v>758110.93775999988</v>
      </c>
    </row>
    <row r="1877" spans="1:15" x14ac:dyDescent="0.3">
      <c r="A1877" s="3" t="str">
        <f>List!$I$6</f>
        <v>2018-19</v>
      </c>
      <c r="B1877" s="3" t="s">
        <v>45</v>
      </c>
      <c r="C1877" s="3">
        <v>2</v>
      </c>
      <c r="D1877" s="3" t="s">
        <v>1818</v>
      </c>
      <c r="E1877" s="3" t="s">
        <v>569</v>
      </c>
      <c r="F1877" s="3">
        <v>50</v>
      </c>
      <c r="G1877" s="3" t="s">
        <v>750</v>
      </c>
      <c r="H1877" s="3" t="s">
        <v>943</v>
      </c>
      <c r="I1877" s="3" t="s">
        <v>32</v>
      </c>
      <c r="J1877" s="3" t="s">
        <v>44</v>
      </c>
      <c r="K1877" s="3" t="s">
        <v>21</v>
      </c>
      <c r="L1877" s="3" t="s">
        <v>22</v>
      </c>
      <c r="M1877" s="3" t="s">
        <v>1841</v>
      </c>
      <c r="N1877" s="4">
        <v>78000</v>
      </c>
      <c r="O1877" s="4">
        <v>5872491.0815999983</v>
      </c>
    </row>
    <row r="1878" spans="1:15" x14ac:dyDescent="0.3">
      <c r="A1878" s="5" t="str">
        <f>List!$I$6</f>
        <v>2018-19</v>
      </c>
      <c r="B1878" s="5" t="s">
        <v>92</v>
      </c>
      <c r="C1878" s="5">
        <v>12</v>
      </c>
      <c r="D1878" s="5" t="s">
        <v>1817</v>
      </c>
      <c r="E1878" s="5" t="s">
        <v>374</v>
      </c>
      <c r="F1878" s="5">
        <v>64</v>
      </c>
      <c r="G1878" s="5" t="s">
        <v>1663</v>
      </c>
      <c r="H1878" s="5" t="s">
        <v>559</v>
      </c>
      <c r="I1878" s="5" t="s">
        <v>63</v>
      </c>
      <c r="J1878" s="5" t="s">
        <v>86</v>
      </c>
      <c r="K1878" s="5" t="s">
        <v>48</v>
      </c>
      <c r="L1878" s="5" t="s">
        <v>49</v>
      </c>
      <c r="M1878" s="5" t="s">
        <v>1841</v>
      </c>
      <c r="N1878" s="6">
        <v>82500</v>
      </c>
      <c r="O1878" s="6">
        <v>4372011.349200001</v>
      </c>
    </row>
    <row r="1879" spans="1:15" x14ac:dyDescent="0.3">
      <c r="A1879" s="3" t="str">
        <f>List!$I$6</f>
        <v>2018-19</v>
      </c>
      <c r="B1879" s="3" t="s">
        <v>16</v>
      </c>
      <c r="C1879" s="3">
        <v>10</v>
      </c>
      <c r="D1879" s="3" t="s">
        <v>1817</v>
      </c>
      <c r="E1879" s="3" t="s">
        <v>202</v>
      </c>
      <c r="F1879" s="3">
        <v>11</v>
      </c>
      <c r="G1879" s="3" t="s">
        <v>760</v>
      </c>
      <c r="H1879" s="3" t="s">
        <v>1209</v>
      </c>
      <c r="I1879" s="3" t="s">
        <v>63</v>
      </c>
      <c r="J1879" s="3" t="s">
        <v>86</v>
      </c>
      <c r="K1879" s="3" t="s">
        <v>21</v>
      </c>
      <c r="L1879" s="3" t="s">
        <v>22</v>
      </c>
      <c r="M1879" s="3" t="s">
        <v>1839</v>
      </c>
      <c r="N1879" s="4">
        <v>108000</v>
      </c>
      <c r="O1879" s="4">
        <v>1162966.4639999999</v>
      </c>
    </row>
    <row r="1880" spans="1:15" x14ac:dyDescent="0.3">
      <c r="A1880" s="5" t="str">
        <f>List!$I$6</f>
        <v>2018-19</v>
      </c>
      <c r="B1880" s="5" t="s">
        <v>141</v>
      </c>
      <c r="C1880" s="5">
        <v>5</v>
      </c>
      <c r="D1880" s="5" t="s">
        <v>1819</v>
      </c>
      <c r="E1880" s="5" t="s">
        <v>195</v>
      </c>
      <c r="F1880" s="5">
        <v>26</v>
      </c>
      <c r="G1880" s="5" t="s">
        <v>1554</v>
      </c>
      <c r="H1880" s="5" t="s">
        <v>489</v>
      </c>
      <c r="I1880" s="5" t="s">
        <v>20</v>
      </c>
      <c r="J1880" s="5" t="s">
        <v>72</v>
      </c>
      <c r="K1880" s="5" t="s">
        <v>27</v>
      </c>
      <c r="L1880" s="5" t="s">
        <v>28</v>
      </c>
      <c r="M1880" s="5" t="s">
        <v>1841</v>
      </c>
      <c r="N1880" s="6">
        <v>30000</v>
      </c>
      <c r="O1880" s="6">
        <v>10281024.424000001</v>
      </c>
    </row>
    <row r="1881" spans="1:15" x14ac:dyDescent="0.3">
      <c r="A1881" s="3" t="str">
        <f>List!$I$6</f>
        <v>2018-19</v>
      </c>
      <c r="B1881" s="3" t="s">
        <v>45</v>
      </c>
      <c r="C1881" s="3">
        <v>2</v>
      </c>
      <c r="D1881" s="3" t="s">
        <v>1818</v>
      </c>
      <c r="E1881" s="3" t="s">
        <v>93</v>
      </c>
      <c r="F1881" s="3">
        <v>40</v>
      </c>
      <c r="G1881" s="3" t="s">
        <v>1664</v>
      </c>
      <c r="H1881" s="3" t="s">
        <v>1016</v>
      </c>
      <c r="I1881" s="3" t="s">
        <v>26</v>
      </c>
      <c r="J1881" s="3" t="s">
        <v>1806</v>
      </c>
      <c r="K1881" s="3" t="s">
        <v>27</v>
      </c>
      <c r="L1881" s="3" t="s">
        <v>35</v>
      </c>
      <c r="M1881" s="3" t="s">
        <v>1840</v>
      </c>
      <c r="N1881" s="4">
        <v>97500</v>
      </c>
      <c r="O1881" s="4">
        <v>497158.66199999995</v>
      </c>
    </row>
    <row r="1882" spans="1:15" x14ac:dyDescent="0.3">
      <c r="A1882" s="5" t="str">
        <f>List!$I$6</f>
        <v>2018-19</v>
      </c>
      <c r="B1882" s="5" t="s">
        <v>16</v>
      </c>
      <c r="C1882" s="5">
        <v>10</v>
      </c>
      <c r="D1882" s="5" t="s">
        <v>1817</v>
      </c>
      <c r="E1882" s="5" t="s">
        <v>305</v>
      </c>
      <c r="F1882" s="5">
        <v>42</v>
      </c>
      <c r="G1882" s="5" t="s">
        <v>258</v>
      </c>
      <c r="H1882" s="5" t="s">
        <v>1444</v>
      </c>
      <c r="I1882" s="5" t="s">
        <v>26</v>
      </c>
      <c r="J1882" s="5" t="s">
        <v>72</v>
      </c>
      <c r="K1882" s="5" t="s">
        <v>21</v>
      </c>
      <c r="L1882" s="5" t="s">
        <v>22</v>
      </c>
      <c r="M1882" s="5" t="s">
        <v>1841</v>
      </c>
      <c r="N1882" s="6">
        <v>46500</v>
      </c>
      <c r="O1882" s="6">
        <v>478655.97120000003</v>
      </c>
    </row>
    <row r="1883" spans="1:15" x14ac:dyDescent="0.3">
      <c r="A1883" s="3" t="str">
        <f>List!$I$6</f>
        <v>2018-19</v>
      </c>
      <c r="B1883" s="3" t="s">
        <v>16</v>
      </c>
      <c r="C1883" s="3">
        <v>10</v>
      </c>
      <c r="D1883" s="3" t="s">
        <v>1817</v>
      </c>
      <c r="E1883" s="3" t="s">
        <v>540</v>
      </c>
      <c r="F1883" s="3">
        <v>62</v>
      </c>
      <c r="G1883" s="3" t="s">
        <v>1330</v>
      </c>
      <c r="H1883" s="3" t="s">
        <v>1226</v>
      </c>
      <c r="I1883" s="3" t="s">
        <v>54</v>
      </c>
      <c r="J1883" s="3" t="s">
        <v>1805</v>
      </c>
      <c r="K1883" s="3" t="s">
        <v>34</v>
      </c>
      <c r="L1883" s="3" t="s">
        <v>35</v>
      </c>
      <c r="M1883" s="3" t="s">
        <v>1840</v>
      </c>
      <c r="N1883" s="4">
        <v>63000</v>
      </c>
      <c r="O1883" s="4">
        <v>622762.45415999996</v>
      </c>
    </row>
    <row r="1884" spans="1:15" x14ac:dyDescent="0.3">
      <c r="A1884" s="5" t="str">
        <f>List!$I$6</f>
        <v>2018-19</v>
      </c>
      <c r="B1884" s="5" t="s">
        <v>16</v>
      </c>
      <c r="C1884" s="5">
        <v>10</v>
      </c>
      <c r="D1884" s="5" t="s">
        <v>1817</v>
      </c>
      <c r="E1884" s="5" t="s">
        <v>342</v>
      </c>
      <c r="F1884" s="5">
        <v>77</v>
      </c>
      <c r="G1884" s="5" t="s">
        <v>114</v>
      </c>
      <c r="H1884" s="5" t="s">
        <v>1457</v>
      </c>
      <c r="I1884" s="5" t="s">
        <v>80</v>
      </c>
      <c r="J1884" s="5" t="s">
        <v>33</v>
      </c>
      <c r="K1884" s="5" t="s">
        <v>27</v>
      </c>
      <c r="L1884" s="5" t="s">
        <v>28</v>
      </c>
      <c r="M1884" s="5" t="s">
        <v>1840</v>
      </c>
      <c r="N1884" s="6">
        <v>72000</v>
      </c>
      <c r="O1884" s="6">
        <v>415560.49920000014</v>
      </c>
    </row>
    <row r="1885" spans="1:15" x14ac:dyDescent="0.3">
      <c r="A1885" s="3" t="str">
        <f>List!$I$6</f>
        <v>2018-19</v>
      </c>
      <c r="B1885" s="3" t="s">
        <v>76</v>
      </c>
      <c r="C1885" s="3">
        <v>4</v>
      </c>
      <c r="D1885" s="3" t="s">
        <v>1819</v>
      </c>
      <c r="E1885" s="3" t="s">
        <v>188</v>
      </c>
      <c r="F1885" s="3">
        <v>23</v>
      </c>
      <c r="G1885" s="3" t="s">
        <v>1480</v>
      </c>
      <c r="H1885" s="3" t="s">
        <v>1285</v>
      </c>
      <c r="I1885" s="3" t="s">
        <v>80</v>
      </c>
      <c r="J1885" s="3" t="s">
        <v>33</v>
      </c>
      <c r="K1885" s="3" t="s">
        <v>48</v>
      </c>
      <c r="L1885" s="3" t="s">
        <v>49</v>
      </c>
      <c r="M1885" s="3" t="s">
        <v>1841</v>
      </c>
      <c r="N1885" s="4">
        <v>72000</v>
      </c>
      <c r="O1885" s="4">
        <v>35044526.352000006</v>
      </c>
    </row>
    <row r="1886" spans="1:15" x14ac:dyDescent="0.3">
      <c r="A1886" s="5" t="str">
        <f>List!$I$6</f>
        <v>2018-19</v>
      </c>
      <c r="B1886" s="5" t="s">
        <v>36</v>
      </c>
      <c r="C1886" s="5">
        <v>8</v>
      </c>
      <c r="D1886" s="5" t="s">
        <v>1816</v>
      </c>
      <c r="E1886" s="5" t="s">
        <v>41</v>
      </c>
      <c r="F1886" s="5">
        <v>22</v>
      </c>
      <c r="G1886" s="5" t="s">
        <v>1473</v>
      </c>
      <c r="H1886" s="5" t="s">
        <v>646</v>
      </c>
      <c r="I1886" s="5" t="s">
        <v>40</v>
      </c>
      <c r="J1886" s="5" t="s">
        <v>33</v>
      </c>
      <c r="K1886" s="5" t="s">
        <v>48</v>
      </c>
      <c r="L1886" s="5" t="s">
        <v>55</v>
      </c>
      <c r="M1886" s="5" t="s">
        <v>1839</v>
      </c>
      <c r="N1886" s="6">
        <v>85500</v>
      </c>
      <c r="O1886" s="6">
        <v>7223457.6948599983</v>
      </c>
    </row>
    <row r="1887" spans="1:15" x14ac:dyDescent="0.3">
      <c r="A1887" s="3" t="str">
        <f>List!$I$6</f>
        <v>2018-19</v>
      </c>
      <c r="B1887" s="3" t="s">
        <v>76</v>
      </c>
      <c r="C1887" s="3">
        <v>4</v>
      </c>
      <c r="D1887" s="3" t="s">
        <v>1819</v>
      </c>
      <c r="E1887" s="3" t="s">
        <v>335</v>
      </c>
      <c r="F1887" s="3">
        <v>11</v>
      </c>
      <c r="G1887" s="3" t="s">
        <v>1304</v>
      </c>
      <c r="H1887" s="3" t="s">
        <v>802</v>
      </c>
      <c r="I1887" s="3" t="s">
        <v>32</v>
      </c>
      <c r="J1887" s="3" t="s">
        <v>86</v>
      </c>
      <c r="K1887" s="3" t="s">
        <v>21</v>
      </c>
      <c r="L1887" s="3" t="s">
        <v>22</v>
      </c>
      <c r="M1887" s="3" t="s">
        <v>1840</v>
      </c>
      <c r="N1887" s="4">
        <v>142500</v>
      </c>
      <c r="O1887" s="4">
        <v>3649130.9711999996</v>
      </c>
    </row>
    <row r="1888" spans="1:15" x14ac:dyDescent="0.3">
      <c r="A1888" s="5" t="str">
        <f>List!$I$6</f>
        <v>2018-19</v>
      </c>
      <c r="B1888" s="5" t="s">
        <v>125</v>
      </c>
      <c r="C1888" s="5">
        <v>7</v>
      </c>
      <c r="D1888" s="5" t="s">
        <v>1816</v>
      </c>
      <c r="E1888" s="5" t="s">
        <v>51</v>
      </c>
      <c r="F1888" s="5">
        <v>60</v>
      </c>
      <c r="G1888" s="5" t="s">
        <v>1362</v>
      </c>
      <c r="H1888" s="5" t="s">
        <v>162</v>
      </c>
      <c r="I1888" s="5" t="s">
        <v>63</v>
      </c>
      <c r="J1888" s="5" t="s">
        <v>44</v>
      </c>
      <c r="K1888" s="5" t="s">
        <v>27</v>
      </c>
      <c r="L1888" s="5" t="s">
        <v>28</v>
      </c>
      <c r="M1888" s="5" t="s">
        <v>1839</v>
      </c>
      <c r="N1888" s="6">
        <v>82500</v>
      </c>
      <c r="O1888" s="6">
        <v>1400662.1078999999</v>
      </c>
    </row>
    <row r="1889" spans="1:15" x14ac:dyDescent="0.3">
      <c r="A1889" s="3" t="str">
        <f>List!$I$6</f>
        <v>2018-19</v>
      </c>
      <c r="B1889" s="3" t="s">
        <v>60</v>
      </c>
      <c r="C1889" s="3">
        <v>6</v>
      </c>
      <c r="D1889" s="3" t="s">
        <v>1819</v>
      </c>
      <c r="E1889" s="3" t="s">
        <v>112</v>
      </c>
      <c r="F1889" s="3">
        <v>78</v>
      </c>
      <c r="G1889" s="3" t="s">
        <v>908</v>
      </c>
      <c r="H1889" s="3" t="s">
        <v>1162</v>
      </c>
      <c r="I1889" s="3" t="s">
        <v>32</v>
      </c>
      <c r="J1889" s="3" t="s">
        <v>1805</v>
      </c>
      <c r="K1889" s="3" t="s">
        <v>27</v>
      </c>
      <c r="L1889" s="3" t="s">
        <v>28</v>
      </c>
      <c r="M1889" s="3" t="s">
        <v>1840</v>
      </c>
      <c r="N1889" s="4">
        <v>24000</v>
      </c>
      <c r="O1889" s="4">
        <v>5860550.5023999996</v>
      </c>
    </row>
    <row r="1890" spans="1:15" x14ac:dyDescent="0.3">
      <c r="A1890" s="5" t="str">
        <f>List!$I$6</f>
        <v>2018-19</v>
      </c>
      <c r="B1890" s="5" t="s">
        <v>76</v>
      </c>
      <c r="C1890" s="5">
        <v>4</v>
      </c>
      <c r="D1890" s="5" t="s">
        <v>1819</v>
      </c>
      <c r="E1890" s="5" t="s">
        <v>119</v>
      </c>
      <c r="F1890" s="5">
        <v>17</v>
      </c>
      <c r="G1890" s="5" t="s">
        <v>1271</v>
      </c>
      <c r="H1890" s="5" t="s">
        <v>650</v>
      </c>
      <c r="I1890" s="5" t="s">
        <v>26</v>
      </c>
      <c r="J1890" s="5" t="s">
        <v>86</v>
      </c>
      <c r="K1890" s="5" t="s">
        <v>27</v>
      </c>
      <c r="L1890" s="5" t="s">
        <v>28</v>
      </c>
      <c r="M1890" s="5" t="s">
        <v>1841</v>
      </c>
      <c r="N1890" s="6">
        <v>70500</v>
      </c>
      <c r="O1890" s="6">
        <v>2621860.0320000001</v>
      </c>
    </row>
    <row r="1891" spans="1:15" x14ac:dyDescent="0.3">
      <c r="A1891" s="3" t="str">
        <f>List!$I$6</f>
        <v>2018-19</v>
      </c>
      <c r="B1891" s="3" t="s">
        <v>141</v>
      </c>
      <c r="C1891" s="3">
        <v>5</v>
      </c>
      <c r="D1891" s="3" t="s">
        <v>1819</v>
      </c>
      <c r="E1891" s="3" t="s">
        <v>305</v>
      </c>
      <c r="F1891" s="3">
        <v>27</v>
      </c>
      <c r="G1891" s="3" t="s">
        <v>808</v>
      </c>
      <c r="H1891" s="3" t="s">
        <v>204</v>
      </c>
      <c r="I1891" s="3" t="s">
        <v>32</v>
      </c>
      <c r="J1891" s="3" t="s">
        <v>86</v>
      </c>
      <c r="K1891" s="3" t="s">
        <v>48</v>
      </c>
      <c r="L1891" s="3" t="s">
        <v>55</v>
      </c>
      <c r="M1891" s="3" t="s">
        <v>1841</v>
      </c>
      <c r="N1891" s="4">
        <v>28500</v>
      </c>
      <c r="O1891" s="4">
        <v>132585.52031999998</v>
      </c>
    </row>
    <row r="1892" spans="1:15" x14ac:dyDescent="0.3">
      <c r="A1892" s="5" t="str">
        <f>List!$I$6</f>
        <v>2018-19</v>
      </c>
      <c r="B1892" s="5" t="s">
        <v>16</v>
      </c>
      <c r="C1892" s="5">
        <v>10</v>
      </c>
      <c r="D1892" s="5" t="s">
        <v>1817</v>
      </c>
      <c r="E1892" s="5" t="s">
        <v>543</v>
      </c>
      <c r="F1892" s="5">
        <v>30</v>
      </c>
      <c r="G1892" s="5" t="s">
        <v>1066</v>
      </c>
      <c r="H1892" s="5" t="s">
        <v>140</v>
      </c>
      <c r="I1892" s="5" t="s">
        <v>54</v>
      </c>
      <c r="J1892" s="5" t="s">
        <v>86</v>
      </c>
      <c r="K1892" s="5" t="s">
        <v>27</v>
      </c>
      <c r="L1892" s="5" t="s">
        <v>28</v>
      </c>
      <c r="M1892" s="5" t="s">
        <v>1840</v>
      </c>
      <c r="N1892" s="6">
        <v>82500</v>
      </c>
      <c r="O1892" s="6">
        <v>1683709.4340000004</v>
      </c>
    </row>
    <row r="1893" spans="1:15" x14ac:dyDescent="0.3">
      <c r="A1893" s="3" t="str">
        <f>List!$I$6</f>
        <v>2018-19</v>
      </c>
      <c r="B1893" s="3" t="s">
        <v>125</v>
      </c>
      <c r="C1893" s="3">
        <v>7</v>
      </c>
      <c r="D1893" s="3" t="s">
        <v>1816</v>
      </c>
      <c r="E1893" s="3" t="s">
        <v>119</v>
      </c>
      <c r="F1893" s="3">
        <v>73</v>
      </c>
      <c r="G1893" s="3" t="s">
        <v>690</v>
      </c>
      <c r="H1893" s="3" t="s">
        <v>1147</v>
      </c>
      <c r="I1893" s="3" t="s">
        <v>26</v>
      </c>
      <c r="J1893" s="3" t="s">
        <v>44</v>
      </c>
      <c r="K1893" s="3" t="s">
        <v>48</v>
      </c>
      <c r="L1893" s="3" t="s">
        <v>49</v>
      </c>
      <c r="M1893" s="3" t="s">
        <v>1840</v>
      </c>
      <c r="N1893" s="4">
        <v>18000</v>
      </c>
      <c r="O1893" s="4">
        <v>7248892.8757499997</v>
      </c>
    </row>
    <row r="1894" spans="1:15" x14ac:dyDescent="0.3">
      <c r="A1894" s="5" t="str">
        <f>List!$I$6</f>
        <v>2018-19</v>
      </c>
      <c r="B1894" s="5" t="s">
        <v>60</v>
      </c>
      <c r="C1894" s="5">
        <v>6</v>
      </c>
      <c r="D1894" s="5" t="s">
        <v>1819</v>
      </c>
      <c r="E1894" s="5" t="s">
        <v>543</v>
      </c>
      <c r="F1894" s="5">
        <v>81</v>
      </c>
      <c r="G1894" s="5" t="s">
        <v>1161</v>
      </c>
      <c r="H1894" s="5" t="s">
        <v>312</v>
      </c>
      <c r="I1894" s="5" t="s">
        <v>26</v>
      </c>
      <c r="J1894" s="5" t="s">
        <v>86</v>
      </c>
      <c r="K1894" s="5" t="s">
        <v>48</v>
      </c>
      <c r="L1894" s="5" t="s">
        <v>49</v>
      </c>
      <c r="M1894" s="5" t="s">
        <v>1840</v>
      </c>
      <c r="N1894" s="6">
        <v>46500</v>
      </c>
      <c r="O1894" s="6">
        <v>253585.82303999999</v>
      </c>
    </row>
    <row r="1895" spans="1:15" x14ac:dyDescent="0.3">
      <c r="A1895" s="3" t="str">
        <f>List!$I$6</f>
        <v>2018-19</v>
      </c>
      <c r="B1895" s="3" t="s">
        <v>60</v>
      </c>
      <c r="C1895" s="3">
        <v>6</v>
      </c>
      <c r="D1895" s="3" t="s">
        <v>1819</v>
      </c>
      <c r="E1895" s="3" t="s">
        <v>126</v>
      </c>
      <c r="F1895" s="3">
        <v>26</v>
      </c>
      <c r="G1895" s="3" t="s">
        <v>1481</v>
      </c>
      <c r="H1895" s="3" t="s">
        <v>568</v>
      </c>
      <c r="I1895" s="3" t="s">
        <v>20</v>
      </c>
      <c r="J1895" s="3" t="s">
        <v>1806</v>
      </c>
      <c r="K1895" s="3" t="s">
        <v>27</v>
      </c>
      <c r="L1895" s="3" t="s">
        <v>28</v>
      </c>
      <c r="M1895" s="3" t="s">
        <v>1839</v>
      </c>
      <c r="N1895" s="4">
        <v>72000</v>
      </c>
      <c r="O1895" s="4">
        <v>1798852.8729600003</v>
      </c>
    </row>
    <row r="1896" spans="1:15" x14ac:dyDescent="0.3">
      <c r="A1896" s="5" t="str">
        <f>List!$I$6</f>
        <v>2018-19</v>
      </c>
      <c r="B1896" s="5" t="s">
        <v>76</v>
      </c>
      <c r="C1896" s="5">
        <v>4</v>
      </c>
      <c r="D1896" s="5" t="s">
        <v>1819</v>
      </c>
      <c r="E1896" s="5" t="s">
        <v>23</v>
      </c>
      <c r="F1896" s="5">
        <v>56</v>
      </c>
      <c r="G1896" s="5" t="s">
        <v>1165</v>
      </c>
      <c r="H1896" s="5" t="s">
        <v>365</v>
      </c>
      <c r="I1896" s="5" t="s">
        <v>32</v>
      </c>
      <c r="J1896" s="5" t="s">
        <v>33</v>
      </c>
      <c r="K1896" s="5" t="s">
        <v>34</v>
      </c>
      <c r="L1896" s="5" t="s">
        <v>35</v>
      </c>
      <c r="M1896" s="5" t="s">
        <v>1841</v>
      </c>
      <c r="N1896" s="6">
        <v>108000</v>
      </c>
      <c r="O1896" s="6">
        <v>12239555.328</v>
      </c>
    </row>
    <row r="1897" spans="1:15" x14ac:dyDescent="0.3">
      <c r="A1897" s="3" t="str">
        <f>List!$I$6</f>
        <v>2018-19</v>
      </c>
      <c r="B1897" s="3" t="s">
        <v>141</v>
      </c>
      <c r="C1897" s="3">
        <v>5</v>
      </c>
      <c r="D1897" s="3" t="s">
        <v>1819</v>
      </c>
      <c r="E1897" s="3" t="s">
        <v>410</v>
      </c>
      <c r="F1897" s="3">
        <v>26</v>
      </c>
      <c r="G1897" s="3" t="s">
        <v>1438</v>
      </c>
      <c r="H1897" s="3" t="s">
        <v>904</v>
      </c>
      <c r="I1897" s="3" t="s">
        <v>80</v>
      </c>
      <c r="J1897" s="3" t="s">
        <v>86</v>
      </c>
      <c r="K1897" s="3" t="s">
        <v>27</v>
      </c>
      <c r="L1897" s="3" t="s">
        <v>28</v>
      </c>
      <c r="M1897" s="3" t="s">
        <v>1841</v>
      </c>
      <c r="N1897" s="4">
        <v>111000</v>
      </c>
      <c r="O1897" s="4">
        <v>2837511.5947200004</v>
      </c>
    </row>
    <row r="1898" spans="1:15" x14ac:dyDescent="0.3">
      <c r="A1898" s="5" t="str">
        <f>List!$I$6</f>
        <v>2018-19</v>
      </c>
      <c r="B1898" s="5" t="s">
        <v>83</v>
      </c>
      <c r="C1898" s="5">
        <v>3</v>
      </c>
      <c r="D1898" s="5" t="s">
        <v>1818</v>
      </c>
      <c r="E1898" s="5" t="s">
        <v>183</v>
      </c>
      <c r="F1898" s="5">
        <v>15</v>
      </c>
      <c r="G1898" s="5" t="s">
        <v>508</v>
      </c>
      <c r="H1898" s="5" t="s">
        <v>694</v>
      </c>
      <c r="I1898" s="5" t="s">
        <v>59</v>
      </c>
      <c r="J1898" s="5" t="s">
        <v>72</v>
      </c>
      <c r="K1898" s="5" t="s">
        <v>34</v>
      </c>
      <c r="L1898" s="5" t="s">
        <v>35</v>
      </c>
      <c r="M1898" s="5" t="s">
        <v>1840</v>
      </c>
      <c r="N1898" s="6">
        <v>70500</v>
      </c>
      <c r="O1898" s="6">
        <v>10990915.718199998</v>
      </c>
    </row>
    <row r="1899" spans="1:15" x14ac:dyDescent="0.3">
      <c r="A1899" s="3" t="str">
        <f>List!$I$6</f>
        <v>2018-19</v>
      </c>
      <c r="B1899" s="3" t="s">
        <v>16</v>
      </c>
      <c r="C1899" s="3">
        <v>10</v>
      </c>
      <c r="D1899" s="3" t="s">
        <v>1817</v>
      </c>
      <c r="E1899" s="3" t="s">
        <v>29</v>
      </c>
      <c r="F1899" s="3">
        <v>10</v>
      </c>
      <c r="G1899" s="3" t="s">
        <v>877</v>
      </c>
      <c r="H1899" s="3" t="s">
        <v>373</v>
      </c>
      <c r="I1899" s="3" t="s">
        <v>20</v>
      </c>
      <c r="J1899" s="3" t="s">
        <v>44</v>
      </c>
      <c r="K1899" s="3" t="s">
        <v>48</v>
      </c>
      <c r="L1899" s="3" t="s">
        <v>55</v>
      </c>
      <c r="M1899" s="3" t="s">
        <v>1841</v>
      </c>
      <c r="N1899" s="4">
        <v>88500</v>
      </c>
      <c r="O1899" s="4">
        <v>939675.50399999996</v>
      </c>
    </row>
    <row r="1900" spans="1:15" x14ac:dyDescent="0.3">
      <c r="A1900" s="5" t="str">
        <f>List!$I$6</f>
        <v>2018-19</v>
      </c>
      <c r="B1900" s="5" t="s">
        <v>45</v>
      </c>
      <c r="C1900" s="5">
        <v>2</v>
      </c>
      <c r="D1900" s="5" t="s">
        <v>1818</v>
      </c>
      <c r="E1900" s="5" t="s">
        <v>112</v>
      </c>
      <c r="F1900" s="5">
        <v>23</v>
      </c>
      <c r="G1900" s="5" t="s">
        <v>834</v>
      </c>
      <c r="H1900" s="5" t="s">
        <v>848</v>
      </c>
      <c r="I1900" s="5" t="s">
        <v>26</v>
      </c>
      <c r="J1900" s="5" t="s">
        <v>1805</v>
      </c>
      <c r="K1900" s="5" t="s">
        <v>48</v>
      </c>
      <c r="L1900" s="5" t="s">
        <v>49</v>
      </c>
      <c r="M1900" s="5" t="s">
        <v>1841</v>
      </c>
      <c r="N1900" s="6">
        <v>19500</v>
      </c>
      <c r="O1900" s="6">
        <v>176075.49960000001</v>
      </c>
    </row>
    <row r="1901" spans="1:15" x14ac:dyDescent="0.3">
      <c r="A1901" s="3" t="str">
        <f>List!$I$6</f>
        <v>2018-19</v>
      </c>
      <c r="B1901" s="3" t="s">
        <v>141</v>
      </c>
      <c r="C1901" s="3">
        <v>5</v>
      </c>
      <c r="D1901" s="3" t="s">
        <v>1819</v>
      </c>
      <c r="E1901" s="3" t="s">
        <v>439</v>
      </c>
      <c r="F1901" s="3">
        <v>23</v>
      </c>
      <c r="G1901" s="3" t="s">
        <v>693</v>
      </c>
      <c r="H1901" s="3" t="s">
        <v>915</v>
      </c>
      <c r="I1901" s="3" t="s">
        <v>32</v>
      </c>
      <c r="J1901" s="3" t="s">
        <v>1805</v>
      </c>
      <c r="K1901" s="3" t="s">
        <v>48</v>
      </c>
      <c r="L1901" s="3" t="s">
        <v>49</v>
      </c>
      <c r="M1901" s="3" t="s">
        <v>1841</v>
      </c>
      <c r="N1901" s="4">
        <v>63000</v>
      </c>
      <c r="O1901" s="4">
        <v>8966469.6659999993</v>
      </c>
    </row>
    <row r="1902" spans="1:15" x14ac:dyDescent="0.3">
      <c r="A1902" s="5" t="str">
        <f>List!$I$6</f>
        <v>2018-19</v>
      </c>
      <c r="B1902" s="5" t="s">
        <v>116</v>
      </c>
      <c r="C1902" s="5">
        <v>1</v>
      </c>
      <c r="D1902" s="5" t="s">
        <v>1818</v>
      </c>
      <c r="E1902" s="5" t="s">
        <v>163</v>
      </c>
      <c r="F1902" s="5">
        <v>35</v>
      </c>
      <c r="G1902" s="5" t="s">
        <v>817</v>
      </c>
      <c r="H1902" s="5" t="s">
        <v>367</v>
      </c>
      <c r="I1902" s="5" t="s">
        <v>20</v>
      </c>
      <c r="J1902" s="5" t="s">
        <v>1805</v>
      </c>
      <c r="K1902" s="5" t="s">
        <v>34</v>
      </c>
      <c r="L1902" s="5" t="s">
        <v>35</v>
      </c>
      <c r="M1902" s="5" t="s">
        <v>1839</v>
      </c>
      <c r="N1902" s="6">
        <v>45000</v>
      </c>
      <c r="O1902" s="6">
        <v>8911800.6119999979</v>
      </c>
    </row>
    <row r="1903" spans="1:15" x14ac:dyDescent="0.3">
      <c r="A1903" s="3" t="str">
        <f>List!$I$6</f>
        <v>2018-19</v>
      </c>
      <c r="B1903" s="3" t="s">
        <v>36</v>
      </c>
      <c r="C1903" s="3">
        <v>8</v>
      </c>
      <c r="D1903" s="3" t="s">
        <v>1816</v>
      </c>
      <c r="E1903" s="3" t="s">
        <v>291</v>
      </c>
      <c r="F1903" s="3">
        <v>26</v>
      </c>
      <c r="G1903" s="3" t="s">
        <v>1484</v>
      </c>
      <c r="H1903" s="3" t="s">
        <v>787</v>
      </c>
      <c r="I1903" s="3" t="s">
        <v>40</v>
      </c>
      <c r="J1903" s="3" t="s">
        <v>86</v>
      </c>
      <c r="K1903" s="3" t="s">
        <v>27</v>
      </c>
      <c r="L1903" s="3" t="s">
        <v>28</v>
      </c>
      <c r="M1903" s="3" t="s">
        <v>1841</v>
      </c>
      <c r="N1903" s="4">
        <v>70500</v>
      </c>
      <c r="O1903" s="4">
        <v>10203478.457039999</v>
      </c>
    </row>
    <row r="1904" spans="1:15" x14ac:dyDescent="0.3">
      <c r="A1904" s="5" t="str">
        <f>List!$I$6</f>
        <v>2018-19</v>
      </c>
      <c r="B1904" s="5" t="s">
        <v>45</v>
      </c>
      <c r="C1904" s="5">
        <v>2</v>
      </c>
      <c r="D1904" s="5" t="s">
        <v>1818</v>
      </c>
      <c r="E1904" s="5" t="s">
        <v>295</v>
      </c>
      <c r="F1904" s="5">
        <v>65</v>
      </c>
      <c r="G1904" s="5" t="s">
        <v>651</v>
      </c>
      <c r="H1904" s="5" t="s">
        <v>1274</v>
      </c>
      <c r="I1904" s="5" t="s">
        <v>32</v>
      </c>
      <c r="J1904" s="5" t="s">
        <v>44</v>
      </c>
      <c r="K1904" s="5" t="s">
        <v>21</v>
      </c>
      <c r="L1904" s="5" t="s">
        <v>22</v>
      </c>
      <c r="M1904" s="5" t="s">
        <v>1841</v>
      </c>
      <c r="N1904" s="6">
        <v>115500</v>
      </c>
      <c r="O1904" s="6">
        <v>3468550.3776000002</v>
      </c>
    </row>
    <row r="1905" spans="1:15" x14ac:dyDescent="0.3">
      <c r="A1905" s="3" t="str">
        <f>List!$I$6</f>
        <v>2018-19</v>
      </c>
      <c r="B1905" s="3" t="s">
        <v>83</v>
      </c>
      <c r="C1905" s="3">
        <v>3</v>
      </c>
      <c r="D1905" s="3" t="s">
        <v>1818</v>
      </c>
      <c r="E1905" s="3" t="s">
        <v>104</v>
      </c>
      <c r="F1905" s="3">
        <v>67</v>
      </c>
      <c r="G1905" s="3" t="s">
        <v>664</v>
      </c>
      <c r="H1905" s="3" t="s">
        <v>446</v>
      </c>
      <c r="I1905" s="3" t="s">
        <v>20</v>
      </c>
      <c r="J1905" s="3" t="s">
        <v>72</v>
      </c>
      <c r="K1905" s="3" t="s">
        <v>34</v>
      </c>
      <c r="L1905" s="3" t="s">
        <v>35</v>
      </c>
      <c r="M1905" s="3" t="s">
        <v>1840</v>
      </c>
      <c r="N1905" s="4">
        <v>82500</v>
      </c>
      <c r="O1905" s="4">
        <v>4834687.858</v>
      </c>
    </row>
    <row r="1906" spans="1:15" x14ac:dyDescent="0.3">
      <c r="A1906" s="5" t="str">
        <f>List!$I$6</f>
        <v>2018-19</v>
      </c>
      <c r="B1906" s="5" t="s">
        <v>83</v>
      </c>
      <c r="C1906" s="5">
        <v>3</v>
      </c>
      <c r="D1906" s="5" t="s">
        <v>1818</v>
      </c>
      <c r="E1906" s="5" t="s">
        <v>23</v>
      </c>
      <c r="F1906" s="5">
        <v>41</v>
      </c>
      <c r="G1906" s="5" t="s">
        <v>1062</v>
      </c>
      <c r="H1906" s="5" t="s">
        <v>994</v>
      </c>
      <c r="I1906" s="5" t="s">
        <v>20</v>
      </c>
      <c r="J1906" s="5" t="s">
        <v>44</v>
      </c>
      <c r="K1906" s="5" t="s">
        <v>27</v>
      </c>
      <c r="L1906" s="5" t="s">
        <v>35</v>
      </c>
      <c r="M1906" s="5" t="s">
        <v>1839</v>
      </c>
      <c r="N1906" s="6">
        <v>75000</v>
      </c>
      <c r="O1906" s="6">
        <v>249023.66720000003</v>
      </c>
    </row>
    <row r="1907" spans="1:15" x14ac:dyDescent="0.3">
      <c r="A1907" s="3" t="str">
        <f>List!$I$6</f>
        <v>2018-19</v>
      </c>
      <c r="B1907" s="3" t="s">
        <v>60</v>
      </c>
      <c r="C1907" s="3">
        <v>6</v>
      </c>
      <c r="D1907" s="3" t="s">
        <v>1819</v>
      </c>
      <c r="E1907" s="3" t="s">
        <v>157</v>
      </c>
      <c r="F1907" s="3">
        <v>2</v>
      </c>
      <c r="G1907" s="3" t="s">
        <v>1497</v>
      </c>
      <c r="H1907" s="3" t="s">
        <v>1557</v>
      </c>
      <c r="I1907" s="3" t="s">
        <v>32</v>
      </c>
      <c r="J1907" s="3" t="s">
        <v>44</v>
      </c>
      <c r="K1907" s="3" t="s">
        <v>27</v>
      </c>
      <c r="L1907" s="3" t="s">
        <v>35</v>
      </c>
      <c r="M1907" s="3" t="s">
        <v>1841</v>
      </c>
      <c r="N1907" s="4">
        <v>138000</v>
      </c>
      <c r="O1907" s="4">
        <v>2142302.8809599997</v>
      </c>
    </row>
    <row r="1908" spans="1:15" x14ac:dyDescent="0.3">
      <c r="A1908" s="5" t="str">
        <f>List!$I$6</f>
        <v>2018-19</v>
      </c>
      <c r="B1908" s="5" t="s">
        <v>141</v>
      </c>
      <c r="C1908" s="5">
        <v>5</v>
      </c>
      <c r="D1908" s="5" t="s">
        <v>1819</v>
      </c>
      <c r="E1908" s="5" t="s">
        <v>332</v>
      </c>
      <c r="F1908" s="5">
        <v>53</v>
      </c>
      <c r="G1908" s="5" t="s">
        <v>1581</v>
      </c>
      <c r="H1908" s="5" t="s">
        <v>665</v>
      </c>
      <c r="I1908" s="5" t="s">
        <v>40</v>
      </c>
      <c r="J1908" s="5" t="s">
        <v>44</v>
      </c>
      <c r="K1908" s="5" t="s">
        <v>21</v>
      </c>
      <c r="L1908" s="5" t="s">
        <v>22</v>
      </c>
      <c r="M1908" s="5" t="s">
        <v>1840</v>
      </c>
      <c r="N1908" s="6">
        <v>51000</v>
      </c>
      <c r="O1908" s="6">
        <v>426683.85407999996</v>
      </c>
    </row>
    <row r="1909" spans="1:15" x14ac:dyDescent="0.3">
      <c r="A1909" s="3" t="str">
        <f>List!$I$6</f>
        <v>2018-19</v>
      </c>
      <c r="B1909" s="3" t="s">
        <v>141</v>
      </c>
      <c r="C1909" s="3">
        <v>5</v>
      </c>
      <c r="D1909" s="3" t="s">
        <v>1819</v>
      </c>
      <c r="E1909" s="3" t="s">
        <v>183</v>
      </c>
      <c r="F1909" s="3">
        <v>61</v>
      </c>
      <c r="G1909" s="3" t="s">
        <v>761</v>
      </c>
      <c r="H1909" s="3" t="s">
        <v>918</v>
      </c>
      <c r="I1909" s="3" t="s">
        <v>40</v>
      </c>
      <c r="J1909" s="3" t="s">
        <v>33</v>
      </c>
      <c r="K1909" s="3" t="s">
        <v>27</v>
      </c>
      <c r="L1909" s="3" t="s">
        <v>28</v>
      </c>
      <c r="M1909" s="3" t="s">
        <v>1840</v>
      </c>
      <c r="N1909" s="4">
        <v>100500</v>
      </c>
      <c r="O1909" s="4">
        <v>388023.86700000003</v>
      </c>
    </row>
    <row r="1910" spans="1:15" x14ac:dyDescent="0.3">
      <c r="A1910" s="5" t="str">
        <f>List!$I$6</f>
        <v>2018-19</v>
      </c>
      <c r="B1910" s="5" t="s">
        <v>45</v>
      </c>
      <c r="C1910" s="5">
        <v>2</v>
      </c>
      <c r="D1910" s="5" t="s">
        <v>1818</v>
      </c>
      <c r="E1910" s="5" t="s">
        <v>119</v>
      </c>
      <c r="F1910" s="5">
        <v>55</v>
      </c>
      <c r="G1910" s="5" t="s">
        <v>578</v>
      </c>
      <c r="H1910" s="5" t="s">
        <v>477</v>
      </c>
      <c r="I1910" s="5" t="s">
        <v>80</v>
      </c>
      <c r="J1910" s="5" t="s">
        <v>1806</v>
      </c>
      <c r="K1910" s="5" t="s">
        <v>48</v>
      </c>
      <c r="L1910" s="5" t="s">
        <v>55</v>
      </c>
      <c r="M1910" s="5" t="s">
        <v>1840</v>
      </c>
      <c r="N1910" s="6">
        <v>94500</v>
      </c>
      <c r="O1910" s="6">
        <v>4716487.3833000008</v>
      </c>
    </row>
    <row r="1911" spans="1:15" x14ac:dyDescent="0.3">
      <c r="A1911" s="3" t="str">
        <f>List!$I$6</f>
        <v>2018-19</v>
      </c>
      <c r="B1911" s="3" t="s">
        <v>16</v>
      </c>
      <c r="C1911" s="3">
        <v>10</v>
      </c>
      <c r="D1911" s="3" t="s">
        <v>1817</v>
      </c>
      <c r="E1911" s="3" t="s">
        <v>342</v>
      </c>
      <c r="F1911" s="3">
        <v>64</v>
      </c>
      <c r="G1911" s="3" t="s">
        <v>323</v>
      </c>
      <c r="H1911" s="3" t="s">
        <v>959</v>
      </c>
      <c r="I1911" s="3" t="s">
        <v>32</v>
      </c>
      <c r="J1911" s="3" t="s">
        <v>44</v>
      </c>
      <c r="K1911" s="3" t="s">
        <v>48</v>
      </c>
      <c r="L1911" s="3" t="s">
        <v>49</v>
      </c>
      <c r="M1911" s="3" t="s">
        <v>1841</v>
      </c>
      <c r="N1911" s="4">
        <v>90000</v>
      </c>
      <c r="O1911" s="4">
        <v>643341.91680000012</v>
      </c>
    </row>
    <row r="1912" spans="1:15" x14ac:dyDescent="0.3">
      <c r="A1912" s="5" t="str">
        <f>List!$I$6</f>
        <v>2018-19</v>
      </c>
      <c r="B1912" s="5" t="s">
        <v>141</v>
      </c>
      <c r="C1912" s="5">
        <v>5</v>
      </c>
      <c r="D1912" s="5" t="s">
        <v>1819</v>
      </c>
      <c r="E1912" s="5" t="s">
        <v>96</v>
      </c>
      <c r="F1912" s="5">
        <v>15</v>
      </c>
      <c r="G1912" s="5" t="s">
        <v>1665</v>
      </c>
      <c r="H1912" s="5" t="s">
        <v>818</v>
      </c>
      <c r="I1912" s="5" t="s">
        <v>40</v>
      </c>
      <c r="J1912" s="5" t="s">
        <v>86</v>
      </c>
      <c r="K1912" s="5" t="s">
        <v>27</v>
      </c>
      <c r="L1912" s="5" t="s">
        <v>35</v>
      </c>
      <c r="M1912" s="5" t="s">
        <v>1840</v>
      </c>
      <c r="N1912" s="6">
        <v>123000</v>
      </c>
      <c r="O1912" s="6">
        <v>3034177.1856</v>
      </c>
    </row>
    <row r="1913" spans="1:15" x14ac:dyDescent="0.3">
      <c r="A1913" s="3" t="str">
        <f>List!$I$6</f>
        <v>2018-19</v>
      </c>
      <c r="B1913" s="3" t="s">
        <v>141</v>
      </c>
      <c r="C1913" s="3">
        <v>5</v>
      </c>
      <c r="D1913" s="3" t="s">
        <v>1819</v>
      </c>
      <c r="E1913" s="3" t="s">
        <v>128</v>
      </c>
      <c r="F1913" s="3">
        <v>62</v>
      </c>
      <c r="G1913" s="3" t="s">
        <v>548</v>
      </c>
      <c r="H1913" s="3" t="s">
        <v>474</v>
      </c>
      <c r="I1913" s="3" t="s">
        <v>63</v>
      </c>
      <c r="J1913" s="3" t="s">
        <v>33</v>
      </c>
      <c r="K1913" s="3" t="s">
        <v>34</v>
      </c>
      <c r="L1913" s="3" t="s">
        <v>35</v>
      </c>
      <c r="M1913" s="3" t="s">
        <v>1840</v>
      </c>
      <c r="N1913" s="4">
        <v>60000</v>
      </c>
      <c r="O1913" s="4">
        <v>1175194.7680000002</v>
      </c>
    </row>
    <row r="1914" spans="1:15" x14ac:dyDescent="0.3">
      <c r="A1914" s="5" t="str">
        <f>List!$I$6</f>
        <v>2018-19</v>
      </c>
      <c r="B1914" s="5" t="s">
        <v>125</v>
      </c>
      <c r="C1914" s="5">
        <v>7</v>
      </c>
      <c r="D1914" s="5" t="s">
        <v>1816</v>
      </c>
      <c r="E1914" s="5" t="s">
        <v>219</v>
      </c>
      <c r="F1914" s="5">
        <v>55</v>
      </c>
      <c r="G1914" s="5" t="s">
        <v>1499</v>
      </c>
      <c r="H1914" s="5" t="s">
        <v>82</v>
      </c>
      <c r="I1914" s="5" t="s">
        <v>59</v>
      </c>
      <c r="J1914" s="5" t="s">
        <v>44</v>
      </c>
      <c r="K1914" s="5" t="s">
        <v>48</v>
      </c>
      <c r="L1914" s="5" t="s">
        <v>55</v>
      </c>
      <c r="M1914" s="5" t="s">
        <v>1839</v>
      </c>
      <c r="N1914" s="6">
        <v>130500</v>
      </c>
      <c r="O1914" s="6">
        <v>15734931.90975</v>
      </c>
    </row>
    <row r="1915" spans="1:15" x14ac:dyDescent="0.3">
      <c r="A1915" s="3" t="str">
        <f>List!$I$6</f>
        <v>2018-19</v>
      </c>
      <c r="B1915" s="3" t="s">
        <v>83</v>
      </c>
      <c r="C1915" s="3">
        <v>3</v>
      </c>
      <c r="D1915" s="3" t="s">
        <v>1818</v>
      </c>
      <c r="E1915" s="3" t="s">
        <v>131</v>
      </c>
      <c r="F1915" s="3">
        <v>72</v>
      </c>
      <c r="G1915" s="3" t="s">
        <v>675</v>
      </c>
      <c r="H1915" s="3" t="s">
        <v>288</v>
      </c>
      <c r="I1915" s="3" t="s">
        <v>26</v>
      </c>
      <c r="J1915" s="3" t="s">
        <v>44</v>
      </c>
      <c r="K1915" s="3" t="s">
        <v>34</v>
      </c>
      <c r="L1915" s="3" t="s">
        <v>35</v>
      </c>
      <c r="M1915" s="3" t="s">
        <v>1841</v>
      </c>
      <c r="N1915" s="4">
        <v>67500</v>
      </c>
      <c r="O1915" s="4">
        <v>16194967.470000003</v>
      </c>
    </row>
    <row r="1916" spans="1:15" x14ac:dyDescent="0.3">
      <c r="A1916" s="5" t="str">
        <f>List!$I$6</f>
        <v>2018-19</v>
      </c>
      <c r="B1916" s="5" t="s">
        <v>116</v>
      </c>
      <c r="C1916" s="5">
        <v>1</v>
      </c>
      <c r="D1916" s="5" t="s">
        <v>1818</v>
      </c>
      <c r="E1916" s="5" t="s">
        <v>199</v>
      </c>
      <c r="F1916" s="5">
        <v>73</v>
      </c>
      <c r="G1916" s="5" t="s">
        <v>1263</v>
      </c>
      <c r="H1916" s="5" t="s">
        <v>1666</v>
      </c>
      <c r="I1916" s="5" t="s">
        <v>32</v>
      </c>
      <c r="J1916" s="5" t="s">
        <v>72</v>
      </c>
      <c r="K1916" s="5" t="s">
        <v>48</v>
      </c>
      <c r="L1916" s="5" t="s">
        <v>49</v>
      </c>
      <c r="M1916" s="5" t="s">
        <v>1840</v>
      </c>
      <c r="N1916" s="6">
        <v>28500</v>
      </c>
      <c r="O1916" s="6">
        <v>1875051.8096400001</v>
      </c>
    </row>
    <row r="1917" spans="1:15" x14ac:dyDescent="0.3">
      <c r="A1917" s="3" t="str">
        <f>List!$I$6</f>
        <v>2018-19</v>
      </c>
      <c r="B1917" s="3" t="s">
        <v>36</v>
      </c>
      <c r="C1917" s="3">
        <v>8</v>
      </c>
      <c r="D1917" s="3" t="s">
        <v>1816</v>
      </c>
      <c r="E1917" s="3" t="s">
        <v>112</v>
      </c>
      <c r="F1917" s="3">
        <v>9</v>
      </c>
      <c r="G1917" s="3" t="s">
        <v>155</v>
      </c>
      <c r="H1917" s="3" t="s">
        <v>367</v>
      </c>
      <c r="I1917" s="3" t="s">
        <v>20</v>
      </c>
      <c r="J1917" s="3" t="s">
        <v>1805</v>
      </c>
      <c r="K1917" s="3" t="s">
        <v>34</v>
      </c>
      <c r="L1917" s="3" t="s">
        <v>35</v>
      </c>
      <c r="M1917" s="3" t="s">
        <v>1841</v>
      </c>
      <c r="N1917" s="4">
        <v>127500</v>
      </c>
      <c r="O1917" s="4">
        <v>3258934.2719999994</v>
      </c>
    </row>
    <row r="1918" spans="1:15" x14ac:dyDescent="0.3">
      <c r="A1918" s="5" t="str">
        <f>List!$I$6</f>
        <v>2018-19</v>
      </c>
      <c r="B1918" s="5" t="s">
        <v>141</v>
      </c>
      <c r="C1918" s="5">
        <v>5</v>
      </c>
      <c r="D1918" s="5" t="s">
        <v>1819</v>
      </c>
      <c r="E1918" s="5" t="s">
        <v>305</v>
      </c>
      <c r="F1918" s="5">
        <v>58</v>
      </c>
      <c r="G1918" s="5" t="s">
        <v>983</v>
      </c>
      <c r="H1918" s="5" t="s">
        <v>1065</v>
      </c>
      <c r="I1918" s="5" t="s">
        <v>80</v>
      </c>
      <c r="J1918" s="5" t="s">
        <v>33</v>
      </c>
      <c r="K1918" s="5" t="s">
        <v>27</v>
      </c>
      <c r="L1918" s="5" t="s">
        <v>28</v>
      </c>
      <c r="M1918" s="5" t="s">
        <v>1840</v>
      </c>
      <c r="N1918" s="6">
        <v>91500</v>
      </c>
      <c r="O1918" s="6">
        <v>27861903.610199999</v>
      </c>
    </row>
    <row r="1919" spans="1:15" x14ac:dyDescent="0.3">
      <c r="A1919" s="3" t="str">
        <f>List!$I$6</f>
        <v>2018-19</v>
      </c>
      <c r="B1919" s="3" t="s">
        <v>141</v>
      </c>
      <c r="C1919" s="3">
        <v>5</v>
      </c>
      <c r="D1919" s="3" t="s">
        <v>1819</v>
      </c>
      <c r="E1919" s="3" t="s">
        <v>133</v>
      </c>
      <c r="F1919" s="3">
        <v>12</v>
      </c>
      <c r="G1919" s="3" t="s">
        <v>1138</v>
      </c>
      <c r="H1919" s="3" t="s">
        <v>950</v>
      </c>
      <c r="I1919" s="3" t="s">
        <v>54</v>
      </c>
      <c r="J1919" s="3" t="s">
        <v>1805</v>
      </c>
      <c r="K1919" s="3" t="s">
        <v>48</v>
      </c>
      <c r="L1919" s="3" t="s">
        <v>55</v>
      </c>
      <c r="M1919" s="3" t="s">
        <v>1839</v>
      </c>
      <c r="N1919" s="4">
        <v>130500</v>
      </c>
      <c r="O1919" s="4">
        <v>2095372.3625999996</v>
      </c>
    </row>
    <row r="1920" spans="1:15" x14ac:dyDescent="0.3">
      <c r="A1920" s="5" t="str">
        <f>List!$I$6</f>
        <v>2018-19</v>
      </c>
      <c r="B1920" s="5" t="s">
        <v>36</v>
      </c>
      <c r="C1920" s="5">
        <v>8</v>
      </c>
      <c r="D1920" s="5" t="s">
        <v>1816</v>
      </c>
      <c r="E1920" s="5" t="s">
        <v>147</v>
      </c>
      <c r="F1920" s="5">
        <v>70</v>
      </c>
      <c r="G1920" s="5" t="s">
        <v>1522</v>
      </c>
      <c r="H1920" s="5" t="s">
        <v>833</v>
      </c>
      <c r="I1920" s="5" t="s">
        <v>32</v>
      </c>
      <c r="J1920" s="5" t="s">
        <v>86</v>
      </c>
      <c r="K1920" s="5" t="s">
        <v>21</v>
      </c>
      <c r="L1920" s="5" t="s">
        <v>22</v>
      </c>
      <c r="M1920" s="5" t="s">
        <v>1841</v>
      </c>
      <c r="N1920" s="6">
        <v>72000</v>
      </c>
      <c r="O1920" s="6">
        <v>25857806.304000005</v>
      </c>
    </row>
    <row r="1921" spans="1:15" x14ac:dyDescent="0.3">
      <c r="A1921" s="3" t="str">
        <f>List!$I$6</f>
        <v>2018-19</v>
      </c>
      <c r="B1921" s="3" t="s">
        <v>36</v>
      </c>
      <c r="C1921" s="3">
        <v>8</v>
      </c>
      <c r="D1921" s="3" t="s">
        <v>1816</v>
      </c>
      <c r="E1921" s="3" t="s">
        <v>295</v>
      </c>
      <c r="F1921" s="3">
        <v>83</v>
      </c>
      <c r="G1921" s="3" t="s">
        <v>1006</v>
      </c>
      <c r="H1921" s="3" t="s">
        <v>206</v>
      </c>
      <c r="I1921" s="3" t="s">
        <v>26</v>
      </c>
      <c r="J1921" s="3" t="s">
        <v>1806</v>
      </c>
      <c r="K1921" s="3" t="s">
        <v>27</v>
      </c>
      <c r="L1921" s="3" t="s">
        <v>28</v>
      </c>
      <c r="M1921" s="3" t="s">
        <v>1840</v>
      </c>
      <c r="N1921" s="4">
        <v>78000</v>
      </c>
      <c r="O1921" s="4">
        <v>418145.728</v>
      </c>
    </row>
    <row r="1922" spans="1:15" x14ac:dyDescent="0.3">
      <c r="A1922" s="5" t="str">
        <f>List!$I$6</f>
        <v>2018-19</v>
      </c>
      <c r="B1922" s="5" t="s">
        <v>141</v>
      </c>
      <c r="C1922" s="5">
        <v>5</v>
      </c>
      <c r="D1922" s="5" t="s">
        <v>1819</v>
      </c>
      <c r="E1922" s="5" t="s">
        <v>714</v>
      </c>
      <c r="F1922" s="5">
        <v>36</v>
      </c>
      <c r="G1922" s="5" t="s">
        <v>366</v>
      </c>
      <c r="H1922" s="5" t="s">
        <v>771</v>
      </c>
      <c r="I1922" s="5" t="s">
        <v>40</v>
      </c>
      <c r="J1922" s="5" t="s">
        <v>1806</v>
      </c>
      <c r="K1922" s="5" t="s">
        <v>48</v>
      </c>
      <c r="L1922" s="5" t="s">
        <v>55</v>
      </c>
      <c r="M1922" s="5" t="s">
        <v>1840</v>
      </c>
      <c r="N1922" s="6">
        <v>33000</v>
      </c>
      <c r="O1922" s="6">
        <v>81061.094400000002</v>
      </c>
    </row>
    <row r="1923" spans="1:15" x14ac:dyDescent="0.3">
      <c r="A1923" s="3" t="str">
        <f>List!$I$6</f>
        <v>2018-19</v>
      </c>
      <c r="B1923" s="3" t="s">
        <v>101</v>
      </c>
      <c r="C1923" s="3">
        <v>9</v>
      </c>
      <c r="D1923" s="3" t="s">
        <v>1816</v>
      </c>
      <c r="E1923" s="3" t="s">
        <v>274</v>
      </c>
      <c r="F1923" s="3">
        <v>72</v>
      </c>
      <c r="G1923" s="3" t="s">
        <v>486</v>
      </c>
      <c r="H1923" s="3" t="s">
        <v>555</v>
      </c>
      <c r="I1923" s="3" t="s">
        <v>20</v>
      </c>
      <c r="J1923" s="3" t="s">
        <v>86</v>
      </c>
      <c r="K1923" s="3" t="s">
        <v>34</v>
      </c>
      <c r="L1923" s="3" t="s">
        <v>35</v>
      </c>
      <c r="M1923" s="3" t="s">
        <v>1840</v>
      </c>
      <c r="N1923" s="4">
        <v>87000</v>
      </c>
      <c r="O1923" s="4">
        <v>1341783.6695999999</v>
      </c>
    </row>
    <row r="1924" spans="1:15" x14ac:dyDescent="0.3">
      <c r="A1924" s="5" t="str">
        <f>List!$I$6</f>
        <v>2018-19</v>
      </c>
      <c r="B1924" s="5" t="s">
        <v>60</v>
      </c>
      <c r="C1924" s="5">
        <v>6</v>
      </c>
      <c r="D1924" s="5" t="s">
        <v>1819</v>
      </c>
      <c r="E1924" s="5" t="s">
        <v>147</v>
      </c>
      <c r="F1924" s="5">
        <v>12</v>
      </c>
      <c r="G1924" s="5" t="s">
        <v>607</v>
      </c>
      <c r="H1924" s="5" t="s">
        <v>1095</v>
      </c>
      <c r="I1924" s="5" t="s">
        <v>26</v>
      </c>
      <c r="J1924" s="5" t="s">
        <v>1806</v>
      </c>
      <c r="K1924" s="5" t="s">
        <v>48</v>
      </c>
      <c r="L1924" s="5" t="s">
        <v>55</v>
      </c>
      <c r="M1924" s="5" t="s">
        <v>1839</v>
      </c>
      <c r="N1924" s="6">
        <v>24000</v>
      </c>
      <c r="O1924" s="6">
        <v>212280.78080000001</v>
      </c>
    </row>
    <row r="1925" spans="1:15" x14ac:dyDescent="0.3">
      <c r="A1925" s="3" t="str">
        <f>List!$I$6</f>
        <v>2018-19</v>
      </c>
      <c r="B1925" s="3" t="s">
        <v>16</v>
      </c>
      <c r="C1925" s="3">
        <v>10</v>
      </c>
      <c r="D1925" s="3" t="s">
        <v>1817</v>
      </c>
      <c r="E1925" s="3" t="s">
        <v>260</v>
      </c>
      <c r="F1925" s="3">
        <v>76</v>
      </c>
      <c r="G1925" s="3" t="s">
        <v>1271</v>
      </c>
      <c r="H1925" s="3" t="s">
        <v>883</v>
      </c>
      <c r="I1925" s="3" t="s">
        <v>80</v>
      </c>
      <c r="J1925" s="3" t="s">
        <v>1805</v>
      </c>
      <c r="K1925" s="3" t="s">
        <v>48</v>
      </c>
      <c r="L1925" s="3" t="s">
        <v>49</v>
      </c>
      <c r="M1925" s="3" t="s">
        <v>1840</v>
      </c>
      <c r="N1925" s="4">
        <v>82500</v>
      </c>
      <c r="O1925" s="4">
        <v>2761320.6719999998</v>
      </c>
    </row>
    <row r="1926" spans="1:15" x14ac:dyDescent="0.3">
      <c r="A1926" s="5" t="str">
        <f>List!$I$6</f>
        <v>2018-19</v>
      </c>
      <c r="B1926" s="5" t="s">
        <v>101</v>
      </c>
      <c r="C1926" s="5">
        <v>9</v>
      </c>
      <c r="D1926" s="5" t="s">
        <v>1816</v>
      </c>
      <c r="E1926" s="5" t="s">
        <v>46</v>
      </c>
      <c r="F1926" s="5">
        <v>25</v>
      </c>
      <c r="G1926" s="5" t="s">
        <v>868</v>
      </c>
      <c r="H1926" s="5" t="s">
        <v>1212</v>
      </c>
      <c r="I1926" s="5" t="s">
        <v>80</v>
      </c>
      <c r="J1926" s="5" t="s">
        <v>1806</v>
      </c>
      <c r="K1926" s="5" t="s">
        <v>27</v>
      </c>
      <c r="L1926" s="5" t="s">
        <v>28</v>
      </c>
      <c r="M1926" s="5" t="s">
        <v>1841</v>
      </c>
      <c r="N1926" s="6">
        <v>136500</v>
      </c>
      <c r="O1926" s="6">
        <v>444743.89960000006</v>
      </c>
    </row>
    <row r="1927" spans="1:15" x14ac:dyDescent="0.3">
      <c r="A1927" s="3" t="str">
        <f>List!$I$6</f>
        <v>2018-19</v>
      </c>
      <c r="B1927" s="3" t="s">
        <v>16</v>
      </c>
      <c r="C1927" s="3">
        <v>10</v>
      </c>
      <c r="D1927" s="3" t="s">
        <v>1817</v>
      </c>
      <c r="E1927" s="3" t="s">
        <v>37</v>
      </c>
      <c r="F1927" s="3">
        <v>76</v>
      </c>
      <c r="G1927" s="3" t="s">
        <v>680</v>
      </c>
      <c r="H1927" s="3" t="s">
        <v>1177</v>
      </c>
      <c r="I1927" s="3" t="s">
        <v>26</v>
      </c>
      <c r="J1927" s="3" t="s">
        <v>72</v>
      </c>
      <c r="K1927" s="3" t="s">
        <v>48</v>
      </c>
      <c r="L1927" s="3" t="s">
        <v>49</v>
      </c>
      <c r="M1927" s="3" t="s">
        <v>1840</v>
      </c>
      <c r="N1927" s="4">
        <v>126000</v>
      </c>
      <c r="O1927" s="4">
        <v>1972907.96472</v>
      </c>
    </row>
    <row r="1928" spans="1:15" x14ac:dyDescent="0.3">
      <c r="A1928" s="5" t="str">
        <f>List!$I$6</f>
        <v>2018-19</v>
      </c>
      <c r="B1928" s="5" t="s">
        <v>16</v>
      </c>
      <c r="C1928" s="5">
        <v>10</v>
      </c>
      <c r="D1928" s="5" t="s">
        <v>1817</v>
      </c>
      <c r="E1928" s="5" t="s">
        <v>569</v>
      </c>
      <c r="F1928" s="5">
        <v>20</v>
      </c>
      <c r="G1928" s="5" t="s">
        <v>668</v>
      </c>
      <c r="H1928" s="5" t="s">
        <v>1047</v>
      </c>
      <c r="I1928" s="5" t="s">
        <v>26</v>
      </c>
      <c r="J1928" s="5" t="s">
        <v>33</v>
      </c>
      <c r="K1928" s="5" t="s">
        <v>27</v>
      </c>
      <c r="L1928" s="5" t="s">
        <v>28</v>
      </c>
      <c r="M1928" s="5" t="s">
        <v>1841</v>
      </c>
      <c r="N1928" s="6">
        <v>132000</v>
      </c>
      <c r="O1928" s="6">
        <v>7581444.3408000004</v>
      </c>
    </row>
    <row r="1929" spans="1:15" x14ac:dyDescent="0.3">
      <c r="A1929" s="3" t="str">
        <f>List!$I$6</f>
        <v>2018-19</v>
      </c>
      <c r="B1929" s="3" t="s">
        <v>141</v>
      </c>
      <c r="C1929" s="3">
        <v>5</v>
      </c>
      <c r="D1929" s="3" t="s">
        <v>1819</v>
      </c>
      <c r="E1929" s="3" t="s">
        <v>70</v>
      </c>
      <c r="F1929" s="3">
        <v>74</v>
      </c>
      <c r="G1929" s="3" t="s">
        <v>936</v>
      </c>
      <c r="H1929" s="3" t="s">
        <v>904</v>
      </c>
      <c r="I1929" s="3" t="s">
        <v>80</v>
      </c>
      <c r="J1929" s="3" t="s">
        <v>86</v>
      </c>
      <c r="K1929" s="3" t="s">
        <v>27</v>
      </c>
      <c r="L1929" s="3" t="s">
        <v>28</v>
      </c>
      <c r="M1929" s="3" t="s">
        <v>1841</v>
      </c>
      <c r="N1929" s="4">
        <v>78000</v>
      </c>
      <c r="O1929" s="4">
        <v>4887985.3880000003</v>
      </c>
    </row>
    <row r="1930" spans="1:15" x14ac:dyDescent="0.3">
      <c r="A1930" s="5" t="str">
        <f>List!$I$6</f>
        <v>2018-19</v>
      </c>
      <c r="B1930" s="5" t="s">
        <v>116</v>
      </c>
      <c r="C1930" s="5">
        <v>1</v>
      </c>
      <c r="D1930" s="5" t="s">
        <v>1818</v>
      </c>
      <c r="E1930" s="5" t="s">
        <v>188</v>
      </c>
      <c r="F1930" s="5">
        <v>81</v>
      </c>
      <c r="G1930" s="5" t="s">
        <v>1575</v>
      </c>
      <c r="H1930" s="5" t="s">
        <v>661</v>
      </c>
      <c r="I1930" s="5" t="s">
        <v>20</v>
      </c>
      <c r="J1930" s="5" t="s">
        <v>1806</v>
      </c>
      <c r="K1930" s="5" t="s">
        <v>48</v>
      </c>
      <c r="L1930" s="5" t="s">
        <v>49</v>
      </c>
      <c r="M1930" s="5" t="s">
        <v>1841</v>
      </c>
      <c r="N1930" s="6">
        <v>82500</v>
      </c>
      <c r="O1930" s="6">
        <v>368282.37599999999</v>
      </c>
    </row>
    <row r="1931" spans="1:15" x14ac:dyDescent="0.3">
      <c r="A1931" s="3" t="str">
        <f>List!$I$6</f>
        <v>2018-19</v>
      </c>
      <c r="B1931" s="3" t="s">
        <v>45</v>
      </c>
      <c r="C1931" s="3">
        <v>2</v>
      </c>
      <c r="D1931" s="3" t="s">
        <v>1818</v>
      </c>
      <c r="E1931" s="3" t="s">
        <v>188</v>
      </c>
      <c r="F1931" s="3">
        <v>74</v>
      </c>
      <c r="G1931" s="3" t="s">
        <v>484</v>
      </c>
      <c r="H1931" s="3" t="s">
        <v>787</v>
      </c>
      <c r="I1931" s="3" t="s">
        <v>40</v>
      </c>
      <c r="J1931" s="3" t="s">
        <v>86</v>
      </c>
      <c r="K1931" s="3" t="s">
        <v>27</v>
      </c>
      <c r="L1931" s="3" t="s">
        <v>28</v>
      </c>
      <c r="M1931" s="3" t="s">
        <v>1840</v>
      </c>
      <c r="N1931" s="4">
        <v>85500</v>
      </c>
      <c r="O1931" s="4">
        <v>5803572.2421600018</v>
      </c>
    </row>
    <row r="1932" spans="1:15" x14ac:dyDescent="0.3">
      <c r="A1932" s="5" t="str">
        <f>List!$I$6</f>
        <v>2018-19</v>
      </c>
      <c r="B1932" s="5" t="s">
        <v>125</v>
      </c>
      <c r="C1932" s="5">
        <v>7</v>
      </c>
      <c r="D1932" s="5" t="s">
        <v>1816</v>
      </c>
      <c r="E1932" s="5" t="s">
        <v>569</v>
      </c>
      <c r="F1932" s="5">
        <v>50</v>
      </c>
      <c r="G1932" s="5" t="s">
        <v>1395</v>
      </c>
      <c r="H1932" s="5" t="s">
        <v>1203</v>
      </c>
      <c r="I1932" s="5" t="s">
        <v>63</v>
      </c>
      <c r="J1932" s="5" t="s">
        <v>1805</v>
      </c>
      <c r="K1932" s="5" t="s">
        <v>21</v>
      </c>
      <c r="L1932" s="5" t="s">
        <v>22</v>
      </c>
      <c r="M1932" s="5" t="s">
        <v>1841</v>
      </c>
      <c r="N1932" s="6">
        <v>96000</v>
      </c>
      <c r="O1932" s="6">
        <v>417209.54879999999</v>
      </c>
    </row>
    <row r="1933" spans="1:15" x14ac:dyDescent="0.3">
      <c r="A1933" s="3" t="str">
        <f>List!$I$6</f>
        <v>2018-19</v>
      </c>
      <c r="B1933" s="3" t="s">
        <v>16</v>
      </c>
      <c r="C1933" s="3">
        <v>10</v>
      </c>
      <c r="D1933" s="3" t="s">
        <v>1817</v>
      </c>
      <c r="E1933" s="3" t="s">
        <v>374</v>
      </c>
      <c r="F1933" s="3">
        <v>5</v>
      </c>
      <c r="G1933" s="3" t="s">
        <v>1432</v>
      </c>
      <c r="H1933" s="3" t="s">
        <v>1557</v>
      </c>
      <c r="I1933" s="3" t="s">
        <v>32</v>
      </c>
      <c r="J1933" s="3" t="s">
        <v>44</v>
      </c>
      <c r="K1933" s="3" t="s">
        <v>27</v>
      </c>
      <c r="L1933" s="3" t="s">
        <v>35</v>
      </c>
      <c r="M1933" s="3" t="s">
        <v>1840</v>
      </c>
      <c r="N1933" s="4">
        <v>81000</v>
      </c>
      <c r="O1933" s="4">
        <v>6714157.3012800002</v>
      </c>
    </row>
    <row r="1934" spans="1:15" x14ac:dyDescent="0.3">
      <c r="A1934" s="5" t="str">
        <f>List!$I$6</f>
        <v>2018-19</v>
      </c>
      <c r="B1934" s="5" t="s">
        <v>16</v>
      </c>
      <c r="C1934" s="5">
        <v>10</v>
      </c>
      <c r="D1934" s="5" t="s">
        <v>1817</v>
      </c>
      <c r="E1934" s="5" t="s">
        <v>286</v>
      </c>
      <c r="F1934" s="5">
        <v>18</v>
      </c>
      <c r="G1934" s="5" t="s">
        <v>1161</v>
      </c>
      <c r="H1934" s="5" t="s">
        <v>423</v>
      </c>
      <c r="I1934" s="5" t="s">
        <v>63</v>
      </c>
      <c r="J1934" s="5" t="s">
        <v>86</v>
      </c>
      <c r="K1934" s="5" t="s">
        <v>34</v>
      </c>
      <c r="L1934" s="5" t="s">
        <v>35</v>
      </c>
      <c r="M1934" s="5" t="s">
        <v>1841</v>
      </c>
      <c r="N1934" s="6">
        <v>124500</v>
      </c>
      <c r="O1934" s="6">
        <v>678955.59072000009</v>
      </c>
    </row>
    <row r="1935" spans="1:15" x14ac:dyDescent="0.3">
      <c r="A1935" s="3" t="str">
        <f>List!$I$6</f>
        <v>2018-19</v>
      </c>
      <c r="B1935" s="3" t="s">
        <v>101</v>
      </c>
      <c r="C1935" s="3">
        <v>9</v>
      </c>
      <c r="D1935" s="3" t="s">
        <v>1816</v>
      </c>
      <c r="E1935" s="3" t="s">
        <v>195</v>
      </c>
      <c r="F1935" s="3">
        <v>44</v>
      </c>
      <c r="G1935" s="3" t="s">
        <v>866</v>
      </c>
      <c r="H1935" s="3" t="s">
        <v>965</v>
      </c>
      <c r="I1935" s="3" t="s">
        <v>80</v>
      </c>
      <c r="J1935" s="3" t="s">
        <v>86</v>
      </c>
      <c r="K1935" s="3" t="s">
        <v>34</v>
      </c>
      <c r="L1935" s="3" t="s">
        <v>35</v>
      </c>
      <c r="M1935" s="3" t="s">
        <v>1841</v>
      </c>
      <c r="N1935" s="4">
        <v>78000</v>
      </c>
      <c r="O1935" s="4">
        <v>557562.99456000014</v>
      </c>
    </row>
    <row r="1936" spans="1:15" x14ac:dyDescent="0.3">
      <c r="A1936" s="5" t="str">
        <f>List!$I$6</f>
        <v>2018-19</v>
      </c>
      <c r="B1936" s="5" t="s">
        <v>36</v>
      </c>
      <c r="C1936" s="5">
        <v>8</v>
      </c>
      <c r="D1936" s="5" t="s">
        <v>1816</v>
      </c>
      <c r="E1936" s="5" t="s">
        <v>160</v>
      </c>
      <c r="F1936" s="5">
        <v>22</v>
      </c>
      <c r="G1936" s="5" t="s">
        <v>1547</v>
      </c>
      <c r="H1936" s="5" t="s">
        <v>1026</v>
      </c>
      <c r="I1936" s="5" t="s">
        <v>59</v>
      </c>
      <c r="J1936" s="5" t="s">
        <v>44</v>
      </c>
      <c r="K1936" s="5" t="s">
        <v>48</v>
      </c>
      <c r="L1936" s="5" t="s">
        <v>55</v>
      </c>
      <c r="M1936" s="5" t="s">
        <v>1840</v>
      </c>
      <c r="N1936" s="6">
        <v>49500</v>
      </c>
      <c r="O1936" s="6">
        <v>22815527.195999999</v>
      </c>
    </row>
    <row r="1937" spans="1:15" x14ac:dyDescent="0.3">
      <c r="A1937" s="3" t="str">
        <f>List!$I$6</f>
        <v>2018-19</v>
      </c>
      <c r="B1937" s="3" t="s">
        <v>101</v>
      </c>
      <c r="C1937" s="3">
        <v>9</v>
      </c>
      <c r="D1937" s="3" t="s">
        <v>1816</v>
      </c>
      <c r="E1937" s="3" t="s">
        <v>145</v>
      </c>
      <c r="F1937" s="3">
        <v>71</v>
      </c>
      <c r="G1937" s="3" t="s">
        <v>152</v>
      </c>
      <c r="H1937" s="3" t="s">
        <v>266</v>
      </c>
      <c r="I1937" s="3" t="s">
        <v>59</v>
      </c>
      <c r="J1937" s="3" t="s">
        <v>86</v>
      </c>
      <c r="K1937" s="3" t="s">
        <v>34</v>
      </c>
      <c r="L1937" s="3" t="s">
        <v>35</v>
      </c>
      <c r="M1937" s="3" t="s">
        <v>1839</v>
      </c>
      <c r="N1937" s="4">
        <v>55500</v>
      </c>
      <c r="O1937" s="4">
        <v>22775917.395000003</v>
      </c>
    </row>
    <row r="1938" spans="1:15" x14ac:dyDescent="0.3">
      <c r="A1938" s="5" t="str">
        <f>List!$I$6</f>
        <v>2018-19</v>
      </c>
      <c r="B1938" s="5" t="s">
        <v>50</v>
      </c>
      <c r="C1938" s="5">
        <v>11</v>
      </c>
      <c r="D1938" s="5" t="s">
        <v>1817</v>
      </c>
      <c r="E1938" s="5" t="s">
        <v>374</v>
      </c>
      <c r="F1938" s="5">
        <v>55</v>
      </c>
      <c r="G1938" s="5" t="s">
        <v>1094</v>
      </c>
      <c r="H1938" s="5" t="s">
        <v>82</v>
      </c>
      <c r="I1938" s="5" t="s">
        <v>59</v>
      </c>
      <c r="J1938" s="5" t="s">
        <v>44</v>
      </c>
      <c r="K1938" s="5" t="s">
        <v>48</v>
      </c>
      <c r="L1938" s="5" t="s">
        <v>55</v>
      </c>
      <c r="M1938" s="5" t="s">
        <v>1840</v>
      </c>
      <c r="N1938" s="6">
        <v>81000</v>
      </c>
      <c r="O1938" s="6">
        <v>4837541.9687999999</v>
      </c>
    </row>
    <row r="1939" spans="1:15" x14ac:dyDescent="0.3">
      <c r="A1939" s="3" t="str">
        <f>List!$I$6</f>
        <v>2018-19</v>
      </c>
      <c r="B1939" s="3" t="s">
        <v>125</v>
      </c>
      <c r="C1939" s="3">
        <v>7</v>
      </c>
      <c r="D1939" s="3" t="s">
        <v>1816</v>
      </c>
      <c r="E1939" s="3" t="s">
        <v>23</v>
      </c>
      <c r="F1939" s="3">
        <v>22</v>
      </c>
      <c r="G1939" s="3" t="s">
        <v>1195</v>
      </c>
      <c r="H1939" s="3" t="s">
        <v>946</v>
      </c>
      <c r="I1939" s="3" t="s">
        <v>26</v>
      </c>
      <c r="J1939" s="3" t="s">
        <v>1805</v>
      </c>
      <c r="K1939" s="3" t="s">
        <v>48</v>
      </c>
      <c r="L1939" s="3" t="s">
        <v>55</v>
      </c>
      <c r="M1939" s="3" t="s">
        <v>1841</v>
      </c>
      <c r="N1939" s="4">
        <v>43500</v>
      </c>
      <c r="O1939" s="4">
        <v>342976.55040000001</v>
      </c>
    </row>
    <row r="1940" spans="1:15" x14ac:dyDescent="0.3">
      <c r="A1940" s="5" t="str">
        <f>List!$I$6</f>
        <v>2018-19</v>
      </c>
      <c r="B1940" s="5" t="s">
        <v>50</v>
      </c>
      <c r="C1940" s="5">
        <v>11</v>
      </c>
      <c r="D1940" s="5" t="s">
        <v>1817</v>
      </c>
      <c r="E1940" s="5" t="s">
        <v>260</v>
      </c>
      <c r="F1940" s="5">
        <v>38</v>
      </c>
      <c r="G1940" s="5" t="s">
        <v>313</v>
      </c>
      <c r="H1940" s="5" t="s">
        <v>620</v>
      </c>
      <c r="I1940" s="5" t="s">
        <v>40</v>
      </c>
      <c r="J1940" s="5" t="s">
        <v>44</v>
      </c>
      <c r="K1940" s="5" t="s">
        <v>34</v>
      </c>
      <c r="L1940" s="5" t="s">
        <v>35</v>
      </c>
      <c r="M1940" s="5" t="s">
        <v>1840</v>
      </c>
      <c r="N1940" s="6">
        <v>93000</v>
      </c>
      <c r="O1940" s="6">
        <v>18654777.781199999</v>
      </c>
    </row>
    <row r="1941" spans="1:15" x14ac:dyDescent="0.3">
      <c r="A1941" s="3" t="str">
        <f>List!$I$6</f>
        <v>2018-19</v>
      </c>
      <c r="B1941" s="3" t="s">
        <v>92</v>
      </c>
      <c r="C1941" s="3">
        <v>12</v>
      </c>
      <c r="D1941" s="3" t="s">
        <v>1817</v>
      </c>
      <c r="E1941" s="3" t="s">
        <v>214</v>
      </c>
      <c r="F1941" s="3">
        <v>12</v>
      </c>
      <c r="G1941" s="3" t="s">
        <v>1412</v>
      </c>
      <c r="H1941" s="3" t="s">
        <v>1302</v>
      </c>
      <c r="I1941" s="3" t="s">
        <v>40</v>
      </c>
      <c r="J1941" s="3" t="s">
        <v>1805</v>
      </c>
      <c r="K1941" s="3" t="s">
        <v>48</v>
      </c>
      <c r="L1941" s="3" t="s">
        <v>55</v>
      </c>
      <c r="M1941" s="3" t="s">
        <v>1840</v>
      </c>
      <c r="N1941" s="4">
        <v>78000</v>
      </c>
      <c r="O1941" s="4">
        <v>925447.49439999997</v>
      </c>
    </row>
    <row r="1942" spans="1:15" x14ac:dyDescent="0.3">
      <c r="A1942" s="5" t="str">
        <f>List!$I$6</f>
        <v>2018-19</v>
      </c>
      <c r="B1942" s="5" t="s">
        <v>45</v>
      </c>
      <c r="C1942" s="5">
        <v>2</v>
      </c>
      <c r="D1942" s="5" t="s">
        <v>1818</v>
      </c>
      <c r="E1942" s="5" t="s">
        <v>322</v>
      </c>
      <c r="F1942" s="5">
        <v>73</v>
      </c>
      <c r="G1942" s="5" t="s">
        <v>1556</v>
      </c>
      <c r="H1942" s="5" t="s">
        <v>153</v>
      </c>
      <c r="I1942" s="5" t="s">
        <v>20</v>
      </c>
      <c r="J1942" s="5" t="s">
        <v>33</v>
      </c>
      <c r="K1942" s="5" t="s">
        <v>48</v>
      </c>
      <c r="L1942" s="5" t="s">
        <v>49</v>
      </c>
      <c r="M1942" s="5" t="s">
        <v>1840</v>
      </c>
      <c r="N1942" s="6">
        <v>63000</v>
      </c>
      <c r="O1942" s="6">
        <v>338738.62176000001</v>
      </c>
    </row>
    <row r="1943" spans="1:15" x14ac:dyDescent="0.3">
      <c r="A1943" s="3" t="str">
        <f>List!$I$6</f>
        <v>2018-19</v>
      </c>
      <c r="B1943" s="3" t="s">
        <v>141</v>
      </c>
      <c r="C1943" s="3">
        <v>5</v>
      </c>
      <c r="D1943" s="3" t="s">
        <v>1819</v>
      </c>
      <c r="E1943" s="3" t="s">
        <v>154</v>
      </c>
      <c r="F1943" s="3">
        <v>23</v>
      </c>
      <c r="G1943" s="3" t="s">
        <v>705</v>
      </c>
      <c r="H1943" s="3" t="s">
        <v>756</v>
      </c>
      <c r="I1943" s="3" t="s">
        <v>63</v>
      </c>
      <c r="J1943" s="3" t="s">
        <v>1806</v>
      </c>
      <c r="K1943" s="3" t="s">
        <v>48</v>
      </c>
      <c r="L1943" s="3" t="s">
        <v>49</v>
      </c>
      <c r="M1943" s="3" t="s">
        <v>1841</v>
      </c>
      <c r="N1943" s="4">
        <v>45000</v>
      </c>
      <c r="O1943" s="4">
        <v>11968750.243799999</v>
      </c>
    </row>
    <row r="1944" spans="1:15" x14ac:dyDescent="0.3">
      <c r="A1944" s="5" t="str">
        <f>List!$I$6</f>
        <v>2018-19</v>
      </c>
      <c r="B1944" s="5" t="s">
        <v>141</v>
      </c>
      <c r="C1944" s="5">
        <v>5</v>
      </c>
      <c r="D1944" s="5" t="s">
        <v>1819</v>
      </c>
      <c r="E1944" s="5" t="s">
        <v>295</v>
      </c>
      <c r="F1944" s="5">
        <v>9</v>
      </c>
      <c r="G1944" s="5" t="s">
        <v>1599</v>
      </c>
      <c r="H1944" s="5" t="s">
        <v>526</v>
      </c>
      <c r="I1944" s="5" t="s">
        <v>54</v>
      </c>
      <c r="J1944" s="5" t="s">
        <v>33</v>
      </c>
      <c r="K1944" s="5" t="s">
        <v>34</v>
      </c>
      <c r="L1944" s="5" t="s">
        <v>35</v>
      </c>
      <c r="M1944" s="5" t="s">
        <v>1839</v>
      </c>
      <c r="N1944" s="6">
        <v>75000</v>
      </c>
      <c r="O1944" s="6">
        <v>16537747.820000002</v>
      </c>
    </row>
    <row r="1945" spans="1:15" x14ac:dyDescent="0.3">
      <c r="A1945" s="3" t="str">
        <f>List!$I$6</f>
        <v>2018-19</v>
      </c>
      <c r="B1945" s="3" t="s">
        <v>92</v>
      </c>
      <c r="C1945" s="3">
        <v>12</v>
      </c>
      <c r="D1945" s="3" t="s">
        <v>1817</v>
      </c>
      <c r="E1945" s="3" t="s">
        <v>131</v>
      </c>
      <c r="F1945" s="3">
        <v>15</v>
      </c>
      <c r="G1945" s="3" t="s">
        <v>1470</v>
      </c>
      <c r="H1945" s="3" t="s">
        <v>1475</v>
      </c>
      <c r="I1945" s="3" t="s">
        <v>80</v>
      </c>
      <c r="J1945" s="3" t="s">
        <v>33</v>
      </c>
      <c r="K1945" s="3" t="s">
        <v>34</v>
      </c>
      <c r="L1945" s="3" t="s">
        <v>35</v>
      </c>
      <c r="M1945" s="3" t="s">
        <v>1841</v>
      </c>
      <c r="N1945" s="4">
        <v>132000</v>
      </c>
      <c r="O1945" s="4">
        <v>40550568.014880002</v>
      </c>
    </row>
    <row r="1946" spans="1:15" x14ac:dyDescent="0.3">
      <c r="A1946" s="5" t="str">
        <f>List!$I$6</f>
        <v>2018-19</v>
      </c>
      <c r="B1946" s="5" t="s">
        <v>50</v>
      </c>
      <c r="C1946" s="5">
        <v>11</v>
      </c>
      <c r="D1946" s="5" t="s">
        <v>1817</v>
      </c>
      <c r="E1946" s="5" t="s">
        <v>374</v>
      </c>
      <c r="F1946" s="5">
        <v>37</v>
      </c>
      <c r="G1946" s="5" t="s">
        <v>1101</v>
      </c>
      <c r="H1946" s="5" t="s">
        <v>1476</v>
      </c>
      <c r="I1946" s="5" t="s">
        <v>32</v>
      </c>
      <c r="J1946" s="5" t="s">
        <v>1806</v>
      </c>
      <c r="K1946" s="5" t="s">
        <v>21</v>
      </c>
      <c r="L1946" s="5" t="s">
        <v>22</v>
      </c>
      <c r="M1946" s="5" t="s">
        <v>1840</v>
      </c>
      <c r="N1946" s="6">
        <v>60000</v>
      </c>
      <c r="O1946" s="6">
        <v>428894.6112000001</v>
      </c>
    </row>
    <row r="1947" spans="1:15" x14ac:dyDescent="0.3">
      <c r="A1947" s="3" t="str">
        <f>List!$I$6</f>
        <v>2018-19</v>
      </c>
      <c r="B1947" s="3" t="s">
        <v>60</v>
      </c>
      <c r="C1947" s="3">
        <v>6</v>
      </c>
      <c r="D1947" s="3" t="s">
        <v>1819</v>
      </c>
      <c r="E1947" s="3" t="s">
        <v>305</v>
      </c>
      <c r="F1947" s="3">
        <v>38</v>
      </c>
      <c r="G1947" s="3" t="s">
        <v>1271</v>
      </c>
      <c r="H1947" s="3" t="s">
        <v>942</v>
      </c>
      <c r="I1947" s="3" t="s">
        <v>40</v>
      </c>
      <c r="J1947" s="3" t="s">
        <v>86</v>
      </c>
      <c r="K1947" s="3" t="s">
        <v>34</v>
      </c>
      <c r="L1947" s="3" t="s">
        <v>35</v>
      </c>
      <c r="M1947" s="3" t="s">
        <v>1840</v>
      </c>
      <c r="N1947" s="4">
        <v>42000</v>
      </c>
      <c r="O1947" s="4">
        <v>1561959.1680000003</v>
      </c>
    </row>
    <row r="1948" spans="1:15" x14ac:dyDescent="0.3">
      <c r="A1948" s="5" t="str">
        <f>List!$I$6</f>
        <v>2018-19</v>
      </c>
      <c r="B1948" s="5" t="s">
        <v>76</v>
      </c>
      <c r="C1948" s="5">
        <v>4</v>
      </c>
      <c r="D1948" s="5" t="s">
        <v>1819</v>
      </c>
      <c r="E1948" s="5" t="s">
        <v>17</v>
      </c>
      <c r="F1948" s="5">
        <v>64</v>
      </c>
      <c r="G1948" s="5" t="s">
        <v>1667</v>
      </c>
      <c r="H1948" s="5" t="s">
        <v>1112</v>
      </c>
      <c r="I1948" s="5" t="s">
        <v>26</v>
      </c>
      <c r="J1948" s="5" t="s">
        <v>1806</v>
      </c>
      <c r="K1948" s="5" t="s">
        <v>48</v>
      </c>
      <c r="L1948" s="5" t="s">
        <v>49</v>
      </c>
      <c r="M1948" s="5" t="s">
        <v>1840</v>
      </c>
      <c r="N1948" s="6">
        <v>93000</v>
      </c>
      <c r="O1948" s="6">
        <v>4402316.9836799996</v>
      </c>
    </row>
    <row r="1949" spans="1:15" x14ac:dyDescent="0.3">
      <c r="A1949" s="3" t="str">
        <f>List!$I$6</f>
        <v>2018-19</v>
      </c>
      <c r="B1949" s="3" t="s">
        <v>116</v>
      </c>
      <c r="C1949" s="3">
        <v>1</v>
      </c>
      <c r="D1949" s="3" t="s">
        <v>1818</v>
      </c>
      <c r="E1949" s="3" t="s">
        <v>335</v>
      </c>
      <c r="F1949" s="3">
        <v>37</v>
      </c>
      <c r="G1949" s="3" t="s">
        <v>684</v>
      </c>
      <c r="H1949" s="3" t="s">
        <v>1390</v>
      </c>
      <c r="I1949" s="3" t="s">
        <v>26</v>
      </c>
      <c r="J1949" s="3" t="s">
        <v>44</v>
      </c>
      <c r="K1949" s="3" t="s">
        <v>21</v>
      </c>
      <c r="L1949" s="3" t="s">
        <v>22</v>
      </c>
      <c r="M1949" s="3" t="s">
        <v>1839</v>
      </c>
      <c r="N1949" s="4">
        <v>25500</v>
      </c>
      <c r="O1949" s="4">
        <v>117015.28740000002</v>
      </c>
    </row>
    <row r="1950" spans="1:15" x14ac:dyDescent="0.3">
      <c r="A1950" s="5" t="str">
        <f>List!$I$6</f>
        <v>2018-19</v>
      </c>
      <c r="B1950" s="5" t="s">
        <v>60</v>
      </c>
      <c r="C1950" s="5">
        <v>6</v>
      </c>
      <c r="D1950" s="5" t="s">
        <v>1819</v>
      </c>
      <c r="E1950" s="5" t="s">
        <v>714</v>
      </c>
      <c r="F1950" s="5">
        <v>81</v>
      </c>
      <c r="G1950" s="5" t="s">
        <v>1355</v>
      </c>
      <c r="H1950" s="5" t="s">
        <v>460</v>
      </c>
      <c r="I1950" s="5" t="s">
        <v>80</v>
      </c>
      <c r="J1950" s="5" t="s">
        <v>86</v>
      </c>
      <c r="K1950" s="5" t="s">
        <v>48</v>
      </c>
      <c r="L1950" s="5" t="s">
        <v>49</v>
      </c>
      <c r="M1950" s="5" t="s">
        <v>1839</v>
      </c>
      <c r="N1950" s="6">
        <v>103500</v>
      </c>
      <c r="O1950" s="6">
        <v>652334.39039999992</v>
      </c>
    </row>
    <row r="1951" spans="1:15" x14ac:dyDescent="0.3">
      <c r="A1951" s="3" t="str">
        <f>List!$I$6</f>
        <v>2018-19</v>
      </c>
      <c r="B1951" s="3" t="s">
        <v>116</v>
      </c>
      <c r="C1951" s="3">
        <v>1</v>
      </c>
      <c r="D1951" s="3" t="s">
        <v>1818</v>
      </c>
      <c r="E1951" s="3" t="s">
        <v>191</v>
      </c>
      <c r="F1951" s="3">
        <v>22</v>
      </c>
      <c r="G1951" s="3" t="s">
        <v>552</v>
      </c>
      <c r="H1951" s="3" t="s">
        <v>903</v>
      </c>
      <c r="I1951" s="3" t="s">
        <v>20</v>
      </c>
      <c r="J1951" s="3" t="s">
        <v>44</v>
      </c>
      <c r="K1951" s="3" t="s">
        <v>48</v>
      </c>
      <c r="L1951" s="3" t="s">
        <v>55</v>
      </c>
      <c r="M1951" s="3" t="s">
        <v>1840</v>
      </c>
      <c r="N1951" s="4">
        <v>90000</v>
      </c>
      <c r="O1951" s="4">
        <v>7154813.9520000005</v>
      </c>
    </row>
    <row r="1952" spans="1:15" x14ac:dyDescent="0.3">
      <c r="A1952" s="5" t="str">
        <f>List!$I$6</f>
        <v>2018-19</v>
      </c>
      <c r="B1952" s="5" t="s">
        <v>16</v>
      </c>
      <c r="C1952" s="5">
        <v>10</v>
      </c>
      <c r="D1952" s="5" t="s">
        <v>1817</v>
      </c>
      <c r="E1952" s="5" t="s">
        <v>136</v>
      </c>
      <c r="F1952" s="5">
        <v>11</v>
      </c>
      <c r="G1952" s="5" t="s">
        <v>949</v>
      </c>
      <c r="H1952" s="5" t="s">
        <v>516</v>
      </c>
      <c r="I1952" s="5" t="s">
        <v>20</v>
      </c>
      <c r="J1952" s="5" t="s">
        <v>44</v>
      </c>
      <c r="K1952" s="5" t="s">
        <v>21</v>
      </c>
      <c r="L1952" s="5" t="s">
        <v>22</v>
      </c>
      <c r="M1952" s="5" t="s">
        <v>1839</v>
      </c>
      <c r="N1952" s="6">
        <v>141000</v>
      </c>
      <c r="O1952" s="6">
        <v>9535085.8020000011</v>
      </c>
    </row>
    <row r="1953" spans="1:15" x14ac:dyDescent="0.3">
      <c r="A1953" s="3" t="str">
        <f>List!$I$6</f>
        <v>2018-19</v>
      </c>
      <c r="B1953" s="3" t="s">
        <v>45</v>
      </c>
      <c r="C1953" s="3">
        <v>2</v>
      </c>
      <c r="D1953" s="3" t="s">
        <v>1818</v>
      </c>
      <c r="E1953" s="3" t="s">
        <v>51</v>
      </c>
      <c r="F1953" s="3">
        <v>37</v>
      </c>
      <c r="G1953" s="3" t="s">
        <v>1544</v>
      </c>
      <c r="H1953" s="3" t="s">
        <v>1329</v>
      </c>
      <c r="I1953" s="3" t="s">
        <v>54</v>
      </c>
      <c r="J1953" s="3" t="s">
        <v>72</v>
      </c>
      <c r="K1953" s="3" t="s">
        <v>21</v>
      </c>
      <c r="L1953" s="3" t="s">
        <v>22</v>
      </c>
      <c r="M1953" s="3" t="s">
        <v>1840</v>
      </c>
      <c r="N1953" s="4">
        <v>40500</v>
      </c>
      <c r="O1953" s="4">
        <v>119463.49799999999</v>
      </c>
    </row>
    <row r="1954" spans="1:15" x14ac:dyDescent="0.3">
      <c r="A1954" s="5" t="str">
        <f>List!$I$6</f>
        <v>2018-19</v>
      </c>
      <c r="B1954" s="5" t="s">
        <v>50</v>
      </c>
      <c r="C1954" s="5">
        <v>11</v>
      </c>
      <c r="D1954" s="5" t="s">
        <v>1817</v>
      </c>
      <c r="E1954" s="5" t="s">
        <v>73</v>
      </c>
      <c r="F1954" s="5">
        <v>65</v>
      </c>
      <c r="G1954" s="5" t="s">
        <v>941</v>
      </c>
      <c r="H1954" s="5" t="s">
        <v>588</v>
      </c>
      <c r="I1954" s="5" t="s">
        <v>32</v>
      </c>
      <c r="J1954" s="5" t="s">
        <v>72</v>
      </c>
      <c r="K1954" s="5" t="s">
        <v>21</v>
      </c>
      <c r="L1954" s="5" t="s">
        <v>22</v>
      </c>
      <c r="M1954" s="5" t="s">
        <v>1840</v>
      </c>
      <c r="N1954" s="6">
        <v>73500</v>
      </c>
      <c r="O1954" s="6">
        <v>534796.66240000003</v>
      </c>
    </row>
    <row r="1955" spans="1:15" x14ac:dyDescent="0.3">
      <c r="A1955" s="3" t="str">
        <f>List!$I$6</f>
        <v>2018-19</v>
      </c>
      <c r="B1955" s="3" t="s">
        <v>16</v>
      </c>
      <c r="C1955" s="3">
        <v>10</v>
      </c>
      <c r="D1955" s="3" t="s">
        <v>1817</v>
      </c>
      <c r="E1955" s="3" t="s">
        <v>133</v>
      </c>
      <c r="F1955" s="3">
        <v>74</v>
      </c>
      <c r="G1955" s="3" t="s">
        <v>1603</v>
      </c>
      <c r="H1955" s="3" t="s">
        <v>962</v>
      </c>
      <c r="I1955" s="3" t="s">
        <v>40</v>
      </c>
      <c r="J1955" s="3" t="s">
        <v>72</v>
      </c>
      <c r="K1955" s="3" t="s">
        <v>27</v>
      </c>
      <c r="L1955" s="3" t="s">
        <v>28</v>
      </c>
      <c r="M1955" s="3" t="s">
        <v>1840</v>
      </c>
      <c r="N1955" s="4">
        <v>61500</v>
      </c>
      <c r="O1955" s="4">
        <v>594633.75749999995</v>
      </c>
    </row>
    <row r="1956" spans="1:15" x14ac:dyDescent="0.3">
      <c r="A1956" s="5" t="str">
        <f>List!$I$6</f>
        <v>2018-19</v>
      </c>
      <c r="B1956" s="5" t="s">
        <v>50</v>
      </c>
      <c r="C1956" s="5">
        <v>11</v>
      </c>
      <c r="D1956" s="5" t="s">
        <v>1817</v>
      </c>
      <c r="E1956" s="5" t="s">
        <v>119</v>
      </c>
      <c r="F1956" s="5">
        <v>75</v>
      </c>
      <c r="G1956" s="5" t="s">
        <v>737</v>
      </c>
      <c r="H1956" s="5" t="s">
        <v>1091</v>
      </c>
      <c r="I1956" s="5" t="s">
        <v>40</v>
      </c>
      <c r="J1956" s="5" t="s">
        <v>1805</v>
      </c>
      <c r="K1956" s="5" t="s">
        <v>21</v>
      </c>
      <c r="L1956" s="5" t="s">
        <v>22</v>
      </c>
      <c r="M1956" s="5" t="s">
        <v>1840</v>
      </c>
      <c r="N1956" s="6">
        <v>91500</v>
      </c>
      <c r="O1956" s="6">
        <v>2443398.96636</v>
      </c>
    </row>
    <row r="1957" spans="1:15" x14ac:dyDescent="0.3">
      <c r="A1957" s="3" t="str">
        <f>List!$I$6</f>
        <v>2018-19</v>
      </c>
      <c r="B1957" s="3" t="s">
        <v>45</v>
      </c>
      <c r="C1957" s="3">
        <v>2</v>
      </c>
      <c r="D1957" s="3" t="s">
        <v>1818</v>
      </c>
      <c r="E1957" s="3" t="s">
        <v>119</v>
      </c>
      <c r="F1957" s="3">
        <v>81</v>
      </c>
      <c r="G1957" s="3" t="s">
        <v>623</v>
      </c>
      <c r="H1957" s="3" t="s">
        <v>47</v>
      </c>
      <c r="I1957" s="3" t="s">
        <v>20</v>
      </c>
      <c r="J1957" s="3" t="s">
        <v>1806</v>
      </c>
      <c r="K1957" s="3" t="s">
        <v>48</v>
      </c>
      <c r="L1957" s="3" t="s">
        <v>49</v>
      </c>
      <c r="M1957" s="3" t="s">
        <v>1841</v>
      </c>
      <c r="N1957" s="4">
        <v>67500</v>
      </c>
      <c r="O1957" s="4">
        <v>1618040.1402</v>
      </c>
    </row>
    <row r="1958" spans="1:15" x14ac:dyDescent="0.3">
      <c r="A1958" s="5" t="str">
        <f>List!$I$6</f>
        <v>2018-19</v>
      </c>
      <c r="B1958" s="5" t="s">
        <v>125</v>
      </c>
      <c r="C1958" s="5">
        <v>7</v>
      </c>
      <c r="D1958" s="5" t="s">
        <v>1816</v>
      </c>
      <c r="E1958" s="5" t="s">
        <v>330</v>
      </c>
      <c r="F1958" s="5">
        <v>64</v>
      </c>
      <c r="G1958" s="5" t="s">
        <v>1668</v>
      </c>
      <c r="H1958" s="5" t="s">
        <v>1113</v>
      </c>
      <c r="I1958" s="5" t="s">
        <v>32</v>
      </c>
      <c r="J1958" s="5" t="s">
        <v>33</v>
      </c>
      <c r="K1958" s="5" t="s">
        <v>48</v>
      </c>
      <c r="L1958" s="5" t="s">
        <v>49</v>
      </c>
      <c r="M1958" s="5" t="s">
        <v>1841</v>
      </c>
      <c r="N1958" s="6">
        <v>52500</v>
      </c>
      <c r="O1958" s="6">
        <v>2637017.9219999998</v>
      </c>
    </row>
    <row r="1959" spans="1:15" x14ac:dyDescent="0.3">
      <c r="A1959" s="3" t="str">
        <f>List!$I$6</f>
        <v>2018-19</v>
      </c>
      <c r="B1959" s="3" t="s">
        <v>60</v>
      </c>
      <c r="C1959" s="3">
        <v>6</v>
      </c>
      <c r="D1959" s="3" t="s">
        <v>1819</v>
      </c>
      <c r="E1959" s="3" t="s">
        <v>344</v>
      </c>
      <c r="F1959" s="3">
        <v>12</v>
      </c>
      <c r="G1959" s="3" t="s">
        <v>1461</v>
      </c>
      <c r="H1959" s="3" t="s">
        <v>245</v>
      </c>
      <c r="I1959" s="3" t="s">
        <v>32</v>
      </c>
      <c r="J1959" s="3" t="s">
        <v>33</v>
      </c>
      <c r="K1959" s="3" t="s">
        <v>48</v>
      </c>
      <c r="L1959" s="3" t="s">
        <v>55</v>
      </c>
      <c r="M1959" s="3" t="s">
        <v>1841</v>
      </c>
      <c r="N1959" s="4">
        <v>79500</v>
      </c>
      <c r="O1959" s="4">
        <v>4681143.4648000002</v>
      </c>
    </row>
    <row r="1960" spans="1:15" x14ac:dyDescent="0.3">
      <c r="A1960" s="5" t="str">
        <f>List!$I$6</f>
        <v>2018-19</v>
      </c>
      <c r="B1960" s="5" t="s">
        <v>116</v>
      </c>
      <c r="C1960" s="5">
        <v>1</v>
      </c>
      <c r="D1960" s="5" t="s">
        <v>1818</v>
      </c>
      <c r="E1960" s="5" t="s">
        <v>238</v>
      </c>
      <c r="F1960" s="5">
        <v>36</v>
      </c>
      <c r="G1960" s="5" t="s">
        <v>1563</v>
      </c>
      <c r="H1960" s="5" t="s">
        <v>1597</v>
      </c>
      <c r="I1960" s="5" t="s">
        <v>20</v>
      </c>
      <c r="J1960" s="5" t="s">
        <v>33</v>
      </c>
      <c r="K1960" s="5" t="s">
        <v>48</v>
      </c>
      <c r="L1960" s="5" t="s">
        <v>55</v>
      </c>
      <c r="M1960" s="5" t="s">
        <v>1841</v>
      </c>
      <c r="N1960" s="6">
        <v>60000</v>
      </c>
      <c r="O1960" s="6">
        <v>368910.43200000003</v>
      </c>
    </row>
    <row r="1961" spans="1:15" x14ac:dyDescent="0.3">
      <c r="A1961" s="3" t="str">
        <f>List!$I$6</f>
        <v>2018-19</v>
      </c>
      <c r="B1961" s="3" t="s">
        <v>16</v>
      </c>
      <c r="C1961" s="3">
        <v>10</v>
      </c>
      <c r="D1961" s="3" t="s">
        <v>1817</v>
      </c>
      <c r="E1961" s="3" t="s">
        <v>61</v>
      </c>
      <c r="F1961" s="3">
        <v>14</v>
      </c>
      <c r="G1961" s="3" t="s">
        <v>1669</v>
      </c>
      <c r="H1961" s="3" t="s">
        <v>1230</v>
      </c>
      <c r="I1961" s="3" t="s">
        <v>59</v>
      </c>
      <c r="J1961" s="3" t="s">
        <v>1805</v>
      </c>
      <c r="K1961" s="3" t="s">
        <v>27</v>
      </c>
      <c r="L1961" s="3" t="s">
        <v>35</v>
      </c>
      <c r="M1961" s="3" t="s">
        <v>1840</v>
      </c>
      <c r="N1961" s="4">
        <v>64500</v>
      </c>
      <c r="O1961" s="4">
        <v>575536.56160000013</v>
      </c>
    </row>
    <row r="1962" spans="1:15" x14ac:dyDescent="0.3">
      <c r="A1962" s="5" t="str">
        <f>List!$I$6</f>
        <v>2018-19</v>
      </c>
      <c r="B1962" s="5" t="s">
        <v>36</v>
      </c>
      <c r="C1962" s="5">
        <v>8</v>
      </c>
      <c r="D1962" s="5" t="s">
        <v>1816</v>
      </c>
      <c r="E1962" s="5" t="s">
        <v>286</v>
      </c>
      <c r="F1962" s="5">
        <v>55</v>
      </c>
      <c r="G1962" s="5" t="s">
        <v>768</v>
      </c>
      <c r="H1962" s="5" t="s">
        <v>262</v>
      </c>
      <c r="I1962" s="5" t="s">
        <v>20</v>
      </c>
      <c r="J1962" s="5" t="s">
        <v>1806</v>
      </c>
      <c r="K1962" s="5" t="s">
        <v>48</v>
      </c>
      <c r="L1962" s="5" t="s">
        <v>55</v>
      </c>
      <c r="M1962" s="5" t="s">
        <v>1841</v>
      </c>
      <c r="N1962" s="6">
        <v>49500</v>
      </c>
      <c r="O1962" s="6">
        <v>173459.40479999996</v>
      </c>
    </row>
    <row r="1963" spans="1:15" x14ac:dyDescent="0.3">
      <c r="A1963" s="3" t="str">
        <f>List!$I$6</f>
        <v>2018-19</v>
      </c>
      <c r="B1963" s="3" t="s">
        <v>125</v>
      </c>
      <c r="C1963" s="3">
        <v>7</v>
      </c>
      <c r="D1963" s="3" t="s">
        <v>1816</v>
      </c>
      <c r="E1963" s="3" t="s">
        <v>147</v>
      </c>
      <c r="F1963" s="3">
        <v>48</v>
      </c>
      <c r="G1963" s="3" t="s">
        <v>586</v>
      </c>
      <c r="H1963" s="3" t="s">
        <v>535</v>
      </c>
      <c r="I1963" s="3" t="s">
        <v>32</v>
      </c>
      <c r="J1963" s="3" t="s">
        <v>44</v>
      </c>
      <c r="K1963" s="3" t="s">
        <v>21</v>
      </c>
      <c r="L1963" s="3" t="s">
        <v>22</v>
      </c>
      <c r="M1963" s="3" t="s">
        <v>1841</v>
      </c>
      <c r="N1963" s="4">
        <v>121500</v>
      </c>
      <c r="O1963" s="4">
        <v>10264913.56638</v>
      </c>
    </row>
    <row r="1964" spans="1:15" x14ac:dyDescent="0.3">
      <c r="A1964" s="5" t="str">
        <f>List!$I$6</f>
        <v>2018-19</v>
      </c>
      <c r="B1964" s="5" t="s">
        <v>45</v>
      </c>
      <c r="C1964" s="5">
        <v>2</v>
      </c>
      <c r="D1964" s="5" t="s">
        <v>1818</v>
      </c>
      <c r="E1964" s="5" t="s">
        <v>439</v>
      </c>
      <c r="F1964" s="5">
        <v>50</v>
      </c>
      <c r="G1964" s="5" t="s">
        <v>1199</v>
      </c>
      <c r="H1964" s="5" t="s">
        <v>881</v>
      </c>
      <c r="I1964" s="5" t="s">
        <v>26</v>
      </c>
      <c r="J1964" s="5" t="s">
        <v>1805</v>
      </c>
      <c r="K1964" s="5" t="s">
        <v>21</v>
      </c>
      <c r="L1964" s="5" t="s">
        <v>22</v>
      </c>
      <c r="M1964" s="5" t="s">
        <v>1840</v>
      </c>
      <c r="N1964" s="6">
        <v>126000</v>
      </c>
      <c r="O1964" s="6">
        <v>13010614.757999999</v>
      </c>
    </row>
    <row r="1965" spans="1:15" x14ac:dyDescent="0.3">
      <c r="A1965" s="3" t="str">
        <f>List!$I$6</f>
        <v>2018-19</v>
      </c>
      <c r="B1965" s="3" t="s">
        <v>60</v>
      </c>
      <c r="C1965" s="3">
        <v>6</v>
      </c>
      <c r="D1965" s="3" t="s">
        <v>1819</v>
      </c>
      <c r="E1965" s="3" t="s">
        <v>142</v>
      </c>
      <c r="F1965" s="3">
        <v>75</v>
      </c>
      <c r="G1965" s="3" t="s">
        <v>1155</v>
      </c>
      <c r="H1965" s="3" t="s">
        <v>318</v>
      </c>
      <c r="I1965" s="3" t="s">
        <v>54</v>
      </c>
      <c r="J1965" s="3" t="s">
        <v>1805</v>
      </c>
      <c r="K1965" s="3" t="s">
        <v>21</v>
      </c>
      <c r="L1965" s="3" t="s">
        <v>22</v>
      </c>
      <c r="M1965" s="3" t="s">
        <v>1841</v>
      </c>
      <c r="N1965" s="4">
        <v>43500</v>
      </c>
      <c r="O1965" s="4">
        <v>407276.87</v>
      </c>
    </row>
    <row r="1966" spans="1:15" x14ac:dyDescent="0.3">
      <c r="A1966" s="5" t="str">
        <f>List!$I$6</f>
        <v>2018-19</v>
      </c>
      <c r="B1966" s="5" t="s">
        <v>36</v>
      </c>
      <c r="C1966" s="5">
        <v>8</v>
      </c>
      <c r="D1966" s="5" t="s">
        <v>1816</v>
      </c>
      <c r="E1966" s="5" t="s">
        <v>133</v>
      </c>
      <c r="F1966" s="5">
        <v>81</v>
      </c>
      <c r="G1966" s="5" t="s">
        <v>949</v>
      </c>
      <c r="H1966" s="5" t="s">
        <v>1007</v>
      </c>
      <c r="I1966" s="5" t="s">
        <v>80</v>
      </c>
      <c r="J1966" s="5" t="s">
        <v>44</v>
      </c>
      <c r="K1966" s="5" t="s">
        <v>48</v>
      </c>
      <c r="L1966" s="5" t="s">
        <v>49</v>
      </c>
      <c r="M1966" s="5" t="s">
        <v>1840</v>
      </c>
      <c r="N1966" s="6">
        <v>85500</v>
      </c>
      <c r="O1966" s="6">
        <v>5781913.7310000006</v>
      </c>
    </row>
    <row r="1967" spans="1:15" x14ac:dyDescent="0.3">
      <c r="A1967" s="3" t="str">
        <f>List!$I$6</f>
        <v>2018-19</v>
      </c>
      <c r="B1967" s="3" t="s">
        <v>60</v>
      </c>
      <c r="C1967" s="3">
        <v>6</v>
      </c>
      <c r="D1967" s="3" t="s">
        <v>1819</v>
      </c>
      <c r="E1967" s="3" t="s">
        <v>569</v>
      </c>
      <c r="F1967" s="3">
        <v>22</v>
      </c>
      <c r="G1967" s="3" t="s">
        <v>97</v>
      </c>
      <c r="H1967" s="3" t="s">
        <v>213</v>
      </c>
      <c r="I1967" s="3" t="s">
        <v>63</v>
      </c>
      <c r="J1967" s="3" t="s">
        <v>1806</v>
      </c>
      <c r="K1967" s="3" t="s">
        <v>48</v>
      </c>
      <c r="L1967" s="3" t="s">
        <v>55</v>
      </c>
      <c r="M1967" s="3" t="s">
        <v>1841</v>
      </c>
      <c r="N1967" s="4">
        <v>102000</v>
      </c>
      <c r="O1967" s="4">
        <v>1955908.0992000001</v>
      </c>
    </row>
    <row r="1968" spans="1:15" x14ac:dyDescent="0.3">
      <c r="A1968" s="5" t="str">
        <f>List!$I$6</f>
        <v>2018-19</v>
      </c>
      <c r="B1968" s="5" t="s">
        <v>45</v>
      </c>
      <c r="C1968" s="5">
        <v>2</v>
      </c>
      <c r="D1968" s="5" t="s">
        <v>1818</v>
      </c>
      <c r="E1968" s="5" t="s">
        <v>267</v>
      </c>
      <c r="F1968" s="5">
        <v>10</v>
      </c>
      <c r="G1968" s="5" t="s">
        <v>1015</v>
      </c>
      <c r="H1968" s="5" t="s">
        <v>812</v>
      </c>
      <c r="I1968" s="5" t="s">
        <v>59</v>
      </c>
      <c r="J1968" s="5" t="s">
        <v>86</v>
      </c>
      <c r="K1968" s="5" t="s">
        <v>48</v>
      </c>
      <c r="L1968" s="5" t="s">
        <v>55</v>
      </c>
      <c r="M1968" s="5" t="s">
        <v>1840</v>
      </c>
      <c r="N1968" s="6">
        <v>48000</v>
      </c>
      <c r="O1968" s="6">
        <v>10237209.7344</v>
      </c>
    </row>
    <row r="1969" spans="1:15" x14ac:dyDescent="0.3">
      <c r="A1969" s="3" t="str">
        <f>List!$I$6</f>
        <v>2018-19</v>
      </c>
      <c r="B1969" s="3" t="s">
        <v>141</v>
      </c>
      <c r="C1969" s="3">
        <v>5</v>
      </c>
      <c r="D1969" s="3" t="s">
        <v>1819</v>
      </c>
      <c r="E1969" s="3" t="s">
        <v>84</v>
      </c>
      <c r="F1969" s="3">
        <v>79</v>
      </c>
      <c r="G1969" s="3" t="s">
        <v>1593</v>
      </c>
      <c r="H1969" s="3" t="s">
        <v>1451</v>
      </c>
      <c r="I1969" s="3" t="s">
        <v>32</v>
      </c>
      <c r="J1969" s="3" t="s">
        <v>1806</v>
      </c>
      <c r="K1969" s="3" t="s">
        <v>27</v>
      </c>
      <c r="L1969" s="3" t="s">
        <v>28</v>
      </c>
      <c r="M1969" s="3" t="s">
        <v>1839</v>
      </c>
      <c r="N1969" s="4">
        <v>79500</v>
      </c>
      <c r="O1969" s="4">
        <v>27600792.817400001</v>
      </c>
    </row>
    <row r="1970" spans="1:15" x14ac:dyDescent="0.3">
      <c r="A1970" s="5" t="str">
        <f>List!$I$6</f>
        <v>2018-19</v>
      </c>
      <c r="B1970" s="5" t="s">
        <v>16</v>
      </c>
      <c r="C1970" s="5">
        <v>10</v>
      </c>
      <c r="D1970" s="5" t="s">
        <v>1817</v>
      </c>
      <c r="E1970" s="5" t="s">
        <v>163</v>
      </c>
      <c r="F1970" s="5">
        <v>55</v>
      </c>
      <c r="G1970" s="5" t="s">
        <v>664</v>
      </c>
      <c r="H1970" s="5" t="s">
        <v>498</v>
      </c>
      <c r="I1970" s="5" t="s">
        <v>20</v>
      </c>
      <c r="J1970" s="5" t="s">
        <v>1806</v>
      </c>
      <c r="K1970" s="5" t="s">
        <v>48</v>
      </c>
      <c r="L1970" s="5" t="s">
        <v>55</v>
      </c>
      <c r="M1970" s="5" t="s">
        <v>1841</v>
      </c>
      <c r="N1970" s="6">
        <v>76500</v>
      </c>
      <c r="O1970" s="6">
        <v>4483074.1956000002</v>
      </c>
    </row>
    <row r="1971" spans="1:15" x14ac:dyDescent="0.3">
      <c r="A1971" s="3" t="str">
        <f>List!$I$6</f>
        <v>2018-19</v>
      </c>
      <c r="B1971" s="3" t="s">
        <v>141</v>
      </c>
      <c r="C1971" s="3">
        <v>5</v>
      </c>
      <c r="D1971" s="3" t="s">
        <v>1819</v>
      </c>
      <c r="E1971" s="3" t="s">
        <v>264</v>
      </c>
      <c r="F1971" s="3">
        <v>4</v>
      </c>
      <c r="G1971" s="3" t="s">
        <v>1490</v>
      </c>
      <c r="H1971" s="3" t="s">
        <v>106</v>
      </c>
      <c r="I1971" s="3" t="s">
        <v>54</v>
      </c>
      <c r="J1971" s="3" t="s">
        <v>33</v>
      </c>
      <c r="K1971" s="3" t="s">
        <v>34</v>
      </c>
      <c r="L1971" s="3" t="s">
        <v>35</v>
      </c>
      <c r="M1971" s="3" t="s">
        <v>1839</v>
      </c>
      <c r="N1971" s="4">
        <v>85500</v>
      </c>
      <c r="O1971" s="4">
        <v>679083.1344000001</v>
      </c>
    </row>
    <row r="1972" spans="1:15" x14ac:dyDescent="0.3">
      <c r="A1972" s="5" t="str">
        <f>List!$I$6</f>
        <v>2018-19</v>
      </c>
      <c r="B1972" s="5" t="s">
        <v>45</v>
      </c>
      <c r="C1972" s="5">
        <v>2</v>
      </c>
      <c r="D1972" s="5" t="s">
        <v>1818</v>
      </c>
      <c r="E1972" s="5" t="s">
        <v>145</v>
      </c>
      <c r="F1972" s="5">
        <v>3</v>
      </c>
      <c r="G1972" s="5" t="s">
        <v>1562</v>
      </c>
      <c r="H1972" s="5" t="s">
        <v>464</v>
      </c>
      <c r="I1972" s="5" t="s">
        <v>20</v>
      </c>
      <c r="J1972" s="5" t="s">
        <v>86</v>
      </c>
      <c r="K1972" s="5" t="s">
        <v>27</v>
      </c>
      <c r="L1972" s="5" t="s">
        <v>35</v>
      </c>
      <c r="M1972" s="5" t="s">
        <v>1839</v>
      </c>
      <c r="N1972" s="6">
        <v>60000</v>
      </c>
      <c r="O1972" s="6">
        <v>2225937.8240000005</v>
      </c>
    </row>
    <row r="1973" spans="1:15" x14ac:dyDescent="0.3">
      <c r="A1973" s="3" t="str">
        <f>List!$I$6</f>
        <v>2018-19</v>
      </c>
      <c r="B1973" s="3" t="s">
        <v>16</v>
      </c>
      <c r="C1973" s="3">
        <v>10</v>
      </c>
      <c r="D1973" s="3" t="s">
        <v>1817</v>
      </c>
      <c r="E1973" s="3" t="s">
        <v>126</v>
      </c>
      <c r="F1973" s="3">
        <v>83</v>
      </c>
      <c r="G1973" s="3" t="s">
        <v>441</v>
      </c>
      <c r="H1973" s="3" t="s">
        <v>201</v>
      </c>
      <c r="I1973" s="3" t="s">
        <v>63</v>
      </c>
      <c r="J1973" s="3" t="s">
        <v>1806</v>
      </c>
      <c r="K1973" s="3" t="s">
        <v>27</v>
      </c>
      <c r="L1973" s="3" t="s">
        <v>28</v>
      </c>
      <c r="M1973" s="3" t="s">
        <v>1841</v>
      </c>
      <c r="N1973" s="4">
        <v>30000</v>
      </c>
      <c r="O1973" s="4">
        <v>6671887.1999999993</v>
      </c>
    </row>
    <row r="1974" spans="1:15" x14ac:dyDescent="0.3">
      <c r="A1974" s="5" t="str">
        <f>List!$I$6</f>
        <v>2018-19</v>
      </c>
      <c r="B1974" s="5" t="s">
        <v>141</v>
      </c>
      <c r="C1974" s="5">
        <v>5</v>
      </c>
      <c r="D1974" s="5" t="s">
        <v>1819</v>
      </c>
      <c r="E1974" s="5" t="s">
        <v>93</v>
      </c>
      <c r="F1974" s="5">
        <v>34</v>
      </c>
      <c r="G1974" s="5" t="s">
        <v>842</v>
      </c>
      <c r="H1974" s="5" t="s">
        <v>341</v>
      </c>
      <c r="I1974" s="5" t="s">
        <v>80</v>
      </c>
      <c r="J1974" s="5" t="s">
        <v>1805</v>
      </c>
      <c r="K1974" s="5" t="s">
        <v>34</v>
      </c>
      <c r="L1974" s="5" t="s">
        <v>35</v>
      </c>
      <c r="M1974" s="5" t="s">
        <v>1841</v>
      </c>
      <c r="N1974" s="6">
        <v>27000</v>
      </c>
      <c r="O1974" s="6">
        <v>716439.66371999995</v>
      </c>
    </row>
    <row r="1975" spans="1:15" x14ac:dyDescent="0.3">
      <c r="A1975" s="3" t="str">
        <f>List!$I$6</f>
        <v>2018-19</v>
      </c>
      <c r="B1975" s="3" t="s">
        <v>83</v>
      </c>
      <c r="C1975" s="3">
        <v>3</v>
      </c>
      <c r="D1975" s="3" t="s">
        <v>1818</v>
      </c>
      <c r="E1975" s="3" t="s">
        <v>136</v>
      </c>
      <c r="F1975" s="3">
        <v>70</v>
      </c>
      <c r="G1975" s="3" t="s">
        <v>1240</v>
      </c>
      <c r="H1975" s="3" t="s">
        <v>127</v>
      </c>
      <c r="I1975" s="3" t="s">
        <v>63</v>
      </c>
      <c r="J1975" s="3" t="s">
        <v>86</v>
      </c>
      <c r="K1975" s="3" t="s">
        <v>21</v>
      </c>
      <c r="L1975" s="3" t="s">
        <v>22</v>
      </c>
      <c r="M1975" s="3" t="s">
        <v>1839</v>
      </c>
      <c r="N1975" s="4">
        <v>64500</v>
      </c>
      <c r="O1975" s="4">
        <v>173602.7304</v>
      </c>
    </row>
    <row r="1976" spans="1:15" x14ac:dyDescent="0.3">
      <c r="A1976" s="5" t="str">
        <f>List!$I$6</f>
        <v>2018-19</v>
      </c>
      <c r="B1976" s="5" t="s">
        <v>101</v>
      </c>
      <c r="C1976" s="5">
        <v>9</v>
      </c>
      <c r="D1976" s="5" t="s">
        <v>1816</v>
      </c>
      <c r="E1976" s="5" t="s">
        <v>67</v>
      </c>
      <c r="F1976" s="5">
        <v>11</v>
      </c>
      <c r="G1976" s="5" t="s">
        <v>705</v>
      </c>
      <c r="H1976" s="5" t="s">
        <v>1209</v>
      </c>
      <c r="I1976" s="5" t="s">
        <v>63</v>
      </c>
      <c r="J1976" s="5" t="s">
        <v>86</v>
      </c>
      <c r="K1976" s="5" t="s">
        <v>21</v>
      </c>
      <c r="L1976" s="5" t="s">
        <v>22</v>
      </c>
      <c r="M1976" s="5" t="s">
        <v>1839</v>
      </c>
      <c r="N1976" s="6">
        <v>72000</v>
      </c>
      <c r="O1976" s="6">
        <v>21277938.211199999</v>
      </c>
    </row>
    <row r="1977" spans="1:15" x14ac:dyDescent="0.3">
      <c r="A1977" s="3" t="str">
        <f>List!$I$6</f>
        <v>2018-19</v>
      </c>
      <c r="B1977" s="3" t="s">
        <v>116</v>
      </c>
      <c r="C1977" s="3">
        <v>1</v>
      </c>
      <c r="D1977" s="3" t="s">
        <v>1818</v>
      </c>
      <c r="E1977" s="3" t="s">
        <v>163</v>
      </c>
      <c r="F1977" s="3">
        <v>42</v>
      </c>
      <c r="G1977" s="3" t="s">
        <v>1503</v>
      </c>
      <c r="H1977" s="3" t="s">
        <v>1078</v>
      </c>
      <c r="I1977" s="3" t="s">
        <v>59</v>
      </c>
      <c r="J1977" s="3" t="s">
        <v>1805</v>
      </c>
      <c r="K1977" s="3" t="s">
        <v>21</v>
      </c>
      <c r="L1977" s="3" t="s">
        <v>22</v>
      </c>
      <c r="M1977" s="3" t="s">
        <v>1839</v>
      </c>
      <c r="N1977" s="4">
        <v>25500</v>
      </c>
      <c r="O1977" s="4">
        <v>4526461.8608000008</v>
      </c>
    </row>
    <row r="1978" spans="1:15" x14ac:dyDescent="0.3">
      <c r="A1978" s="5" t="str">
        <f>List!$I$6</f>
        <v>2018-19</v>
      </c>
      <c r="B1978" s="5" t="s">
        <v>45</v>
      </c>
      <c r="C1978" s="5">
        <v>2</v>
      </c>
      <c r="D1978" s="5" t="s">
        <v>1818</v>
      </c>
      <c r="E1978" s="5" t="s">
        <v>330</v>
      </c>
      <c r="F1978" s="5">
        <v>64</v>
      </c>
      <c r="G1978" s="5" t="s">
        <v>230</v>
      </c>
      <c r="H1978" s="5" t="s">
        <v>838</v>
      </c>
      <c r="I1978" s="5" t="s">
        <v>32</v>
      </c>
      <c r="J1978" s="5" t="s">
        <v>86</v>
      </c>
      <c r="K1978" s="5" t="s">
        <v>48</v>
      </c>
      <c r="L1978" s="5" t="s">
        <v>49</v>
      </c>
      <c r="M1978" s="5" t="s">
        <v>1839</v>
      </c>
      <c r="N1978" s="6">
        <v>91500</v>
      </c>
      <c r="O1978" s="6">
        <v>359570.64879999997</v>
      </c>
    </row>
    <row r="1979" spans="1:15" x14ac:dyDescent="0.3">
      <c r="A1979" s="3" t="str">
        <f>List!$I$6</f>
        <v>2018-19</v>
      </c>
      <c r="B1979" s="3" t="s">
        <v>60</v>
      </c>
      <c r="C1979" s="3">
        <v>6</v>
      </c>
      <c r="D1979" s="3" t="s">
        <v>1819</v>
      </c>
      <c r="E1979" s="3" t="s">
        <v>17</v>
      </c>
      <c r="F1979" s="3">
        <v>76</v>
      </c>
      <c r="G1979" s="3" t="s">
        <v>625</v>
      </c>
      <c r="H1979" s="3" t="s">
        <v>972</v>
      </c>
      <c r="I1979" s="3" t="s">
        <v>32</v>
      </c>
      <c r="J1979" s="3" t="s">
        <v>44</v>
      </c>
      <c r="K1979" s="3" t="s">
        <v>48</v>
      </c>
      <c r="L1979" s="3" t="s">
        <v>49</v>
      </c>
      <c r="M1979" s="3" t="s">
        <v>1841</v>
      </c>
      <c r="N1979" s="4">
        <v>39000</v>
      </c>
      <c r="O1979" s="4">
        <v>4380292.831199999</v>
      </c>
    </row>
    <row r="1980" spans="1:15" x14ac:dyDescent="0.3">
      <c r="A1980" s="5" t="str">
        <f>List!$I$6</f>
        <v>2018-19</v>
      </c>
      <c r="B1980" s="5" t="s">
        <v>16</v>
      </c>
      <c r="C1980" s="5">
        <v>10</v>
      </c>
      <c r="D1980" s="5" t="s">
        <v>1817</v>
      </c>
      <c r="E1980" s="5" t="s">
        <v>154</v>
      </c>
      <c r="F1980" s="5">
        <v>73</v>
      </c>
      <c r="G1980" s="5" t="s">
        <v>866</v>
      </c>
      <c r="H1980" s="5" t="s">
        <v>1156</v>
      </c>
      <c r="I1980" s="5" t="s">
        <v>40</v>
      </c>
      <c r="J1980" s="5" t="s">
        <v>33</v>
      </c>
      <c r="K1980" s="5" t="s">
        <v>48</v>
      </c>
      <c r="L1980" s="5" t="s">
        <v>49</v>
      </c>
      <c r="M1980" s="5" t="s">
        <v>1839</v>
      </c>
      <c r="N1980" s="6">
        <v>57000</v>
      </c>
      <c r="O1980" s="6">
        <v>452722.08960000006</v>
      </c>
    </row>
    <row r="1981" spans="1:15" x14ac:dyDescent="0.3">
      <c r="A1981" s="3" t="str">
        <f>List!$I$6</f>
        <v>2018-19</v>
      </c>
      <c r="B1981" s="3" t="s">
        <v>101</v>
      </c>
      <c r="C1981" s="3">
        <v>9</v>
      </c>
      <c r="D1981" s="3" t="s">
        <v>1816</v>
      </c>
      <c r="E1981" s="3" t="s">
        <v>240</v>
      </c>
      <c r="F1981" s="3">
        <v>54</v>
      </c>
      <c r="G1981" s="3" t="s">
        <v>321</v>
      </c>
      <c r="H1981" s="3" t="s">
        <v>1670</v>
      </c>
      <c r="I1981" s="3" t="s">
        <v>80</v>
      </c>
      <c r="J1981" s="3" t="s">
        <v>86</v>
      </c>
      <c r="K1981" s="3" t="s">
        <v>27</v>
      </c>
      <c r="L1981" s="3" t="s">
        <v>35</v>
      </c>
      <c r="M1981" s="3" t="s">
        <v>1840</v>
      </c>
      <c r="N1981" s="4">
        <v>73500</v>
      </c>
      <c r="O1981" s="4">
        <v>1138606.3458</v>
      </c>
    </row>
    <row r="1982" spans="1:15" x14ac:dyDescent="0.3">
      <c r="A1982" s="5" t="str">
        <f>List!$I$6</f>
        <v>2018-19</v>
      </c>
      <c r="B1982" s="5" t="s">
        <v>50</v>
      </c>
      <c r="C1982" s="5">
        <v>11</v>
      </c>
      <c r="D1982" s="5" t="s">
        <v>1817</v>
      </c>
      <c r="E1982" s="5" t="s">
        <v>73</v>
      </c>
      <c r="F1982" s="5">
        <v>42</v>
      </c>
      <c r="G1982" s="5" t="s">
        <v>239</v>
      </c>
      <c r="H1982" s="5" t="s">
        <v>396</v>
      </c>
      <c r="I1982" s="5" t="s">
        <v>54</v>
      </c>
      <c r="J1982" s="5" t="s">
        <v>33</v>
      </c>
      <c r="K1982" s="5" t="s">
        <v>21</v>
      </c>
      <c r="L1982" s="5" t="s">
        <v>22</v>
      </c>
      <c r="M1982" s="5" t="s">
        <v>1841</v>
      </c>
      <c r="N1982" s="6">
        <v>43500</v>
      </c>
      <c r="O1982" s="6">
        <v>1307408.95692</v>
      </c>
    </row>
    <row r="1983" spans="1:15" x14ac:dyDescent="0.3">
      <c r="A1983" s="3" t="str">
        <f>List!$I$6</f>
        <v>2018-19</v>
      </c>
      <c r="B1983" s="3" t="s">
        <v>16</v>
      </c>
      <c r="C1983" s="3">
        <v>10</v>
      </c>
      <c r="D1983" s="3" t="s">
        <v>1817</v>
      </c>
      <c r="E1983" s="3" t="s">
        <v>402</v>
      </c>
      <c r="F1983" s="3">
        <v>64</v>
      </c>
      <c r="G1983" s="3" t="s">
        <v>927</v>
      </c>
      <c r="H1983" s="3" t="s">
        <v>1292</v>
      </c>
      <c r="I1983" s="3" t="s">
        <v>32</v>
      </c>
      <c r="J1983" s="3" t="s">
        <v>86</v>
      </c>
      <c r="K1983" s="3" t="s">
        <v>48</v>
      </c>
      <c r="L1983" s="3" t="s">
        <v>49</v>
      </c>
      <c r="M1983" s="3" t="s">
        <v>1840</v>
      </c>
      <c r="N1983" s="4">
        <v>90000</v>
      </c>
      <c r="O1983" s="4">
        <v>30633180.177600004</v>
      </c>
    </row>
    <row r="1984" spans="1:15" x14ac:dyDescent="0.3">
      <c r="A1984" s="5" t="str">
        <f>List!$I$6</f>
        <v>2018-19</v>
      </c>
      <c r="B1984" s="5" t="s">
        <v>50</v>
      </c>
      <c r="C1984" s="5">
        <v>11</v>
      </c>
      <c r="D1984" s="5" t="s">
        <v>1817</v>
      </c>
      <c r="E1984" s="5" t="s">
        <v>425</v>
      </c>
      <c r="F1984" s="5">
        <v>29</v>
      </c>
      <c r="G1984" s="5" t="s">
        <v>1671</v>
      </c>
      <c r="H1984" s="5" t="s">
        <v>297</v>
      </c>
      <c r="I1984" s="5" t="s">
        <v>32</v>
      </c>
      <c r="J1984" s="5" t="s">
        <v>1805</v>
      </c>
      <c r="K1984" s="5" t="s">
        <v>27</v>
      </c>
      <c r="L1984" s="5" t="s">
        <v>35</v>
      </c>
      <c r="M1984" s="5" t="s">
        <v>1840</v>
      </c>
      <c r="N1984" s="6">
        <v>34500</v>
      </c>
      <c r="O1984" s="6">
        <v>63114.796800000004</v>
      </c>
    </row>
    <row r="1985" spans="1:15" x14ac:dyDescent="0.3">
      <c r="A1985" s="3" t="str">
        <f>List!$I$6</f>
        <v>2018-19</v>
      </c>
      <c r="B1985" s="3" t="s">
        <v>83</v>
      </c>
      <c r="C1985" s="3">
        <v>3</v>
      </c>
      <c r="D1985" s="3" t="s">
        <v>1818</v>
      </c>
      <c r="E1985" s="3" t="s">
        <v>374</v>
      </c>
      <c r="F1985" s="3">
        <v>11</v>
      </c>
      <c r="G1985" s="3" t="s">
        <v>1672</v>
      </c>
      <c r="H1985" s="3" t="s">
        <v>1054</v>
      </c>
      <c r="I1985" s="3" t="s">
        <v>59</v>
      </c>
      <c r="J1985" s="3" t="s">
        <v>33</v>
      </c>
      <c r="K1985" s="3" t="s">
        <v>21</v>
      </c>
      <c r="L1985" s="3" t="s">
        <v>22</v>
      </c>
      <c r="M1985" s="3" t="s">
        <v>1841</v>
      </c>
      <c r="N1985" s="4">
        <v>93000</v>
      </c>
      <c r="O1985" s="4">
        <v>1815178.4640000002</v>
      </c>
    </row>
    <row r="1986" spans="1:15" x14ac:dyDescent="0.3">
      <c r="A1986" s="5" t="str">
        <f>List!$I$6</f>
        <v>2018-19</v>
      </c>
      <c r="B1986" s="5" t="s">
        <v>141</v>
      </c>
      <c r="C1986" s="5">
        <v>5</v>
      </c>
      <c r="D1986" s="5" t="s">
        <v>1819</v>
      </c>
      <c r="E1986" s="5" t="s">
        <v>104</v>
      </c>
      <c r="F1986" s="5">
        <v>1</v>
      </c>
      <c r="G1986" s="5" t="s">
        <v>1497</v>
      </c>
      <c r="H1986" s="5" t="s">
        <v>172</v>
      </c>
      <c r="I1986" s="5" t="s">
        <v>59</v>
      </c>
      <c r="J1986" s="5" t="s">
        <v>33</v>
      </c>
      <c r="K1986" s="5" t="s">
        <v>34</v>
      </c>
      <c r="L1986" s="5" t="s">
        <v>35</v>
      </c>
      <c r="M1986" s="5" t="s">
        <v>1841</v>
      </c>
      <c r="N1986" s="6">
        <v>102000</v>
      </c>
      <c r="O1986" s="6">
        <v>1759379.1775999996</v>
      </c>
    </row>
    <row r="1987" spans="1:15" x14ac:dyDescent="0.3">
      <c r="A1987" s="3" t="str">
        <f>List!$I$6</f>
        <v>2018-19</v>
      </c>
      <c r="B1987" s="3" t="s">
        <v>36</v>
      </c>
      <c r="C1987" s="3">
        <v>8</v>
      </c>
      <c r="D1987" s="3" t="s">
        <v>1816</v>
      </c>
      <c r="E1987" s="3" t="s">
        <v>291</v>
      </c>
      <c r="F1987" s="3">
        <v>37</v>
      </c>
      <c r="G1987" s="3" t="s">
        <v>366</v>
      </c>
      <c r="H1987" s="3" t="s">
        <v>825</v>
      </c>
      <c r="I1987" s="3" t="s">
        <v>54</v>
      </c>
      <c r="J1987" s="3" t="s">
        <v>1805</v>
      </c>
      <c r="K1987" s="3" t="s">
        <v>21</v>
      </c>
      <c r="L1987" s="3" t="s">
        <v>22</v>
      </c>
      <c r="M1987" s="3" t="s">
        <v>1841</v>
      </c>
      <c r="N1987" s="4">
        <v>120000</v>
      </c>
      <c r="O1987" s="4">
        <v>294767.61600000004</v>
      </c>
    </row>
    <row r="1988" spans="1:15" x14ac:dyDescent="0.3">
      <c r="A1988" s="5" t="str">
        <f>List!$I$6</f>
        <v>2018-19</v>
      </c>
      <c r="B1988" s="5" t="s">
        <v>83</v>
      </c>
      <c r="C1988" s="5">
        <v>3</v>
      </c>
      <c r="D1988" s="5" t="s">
        <v>1818</v>
      </c>
      <c r="E1988" s="5" t="s">
        <v>332</v>
      </c>
      <c r="F1988" s="5">
        <v>61</v>
      </c>
      <c r="G1988" s="5" t="s">
        <v>1183</v>
      </c>
      <c r="H1988" s="5" t="s">
        <v>1332</v>
      </c>
      <c r="I1988" s="5" t="s">
        <v>63</v>
      </c>
      <c r="J1988" s="5" t="s">
        <v>33</v>
      </c>
      <c r="K1988" s="5" t="s">
        <v>27</v>
      </c>
      <c r="L1988" s="5" t="s">
        <v>28</v>
      </c>
      <c r="M1988" s="5" t="s">
        <v>1840</v>
      </c>
      <c r="N1988" s="6">
        <v>97500</v>
      </c>
      <c r="O1988" s="6">
        <v>3314033.4369999999</v>
      </c>
    </row>
    <row r="1989" spans="1:15" x14ac:dyDescent="0.3">
      <c r="A1989" s="3" t="str">
        <f>List!$I$6</f>
        <v>2018-19</v>
      </c>
      <c r="B1989" s="3" t="s">
        <v>116</v>
      </c>
      <c r="C1989" s="3">
        <v>1</v>
      </c>
      <c r="D1989" s="3" t="s">
        <v>1818</v>
      </c>
      <c r="E1989" s="3" t="s">
        <v>463</v>
      </c>
      <c r="F1989" s="3">
        <v>76</v>
      </c>
      <c r="G1989" s="3" t="s">
        <v>1215</v>
      </c>
      <c r="H1989" s="3" t="s">
        <v>883</v>
      </c>
      <c r="I1989" s="3" t="s">
        <v>80</v>
      </c>
      <c r="J1989" s="3" t="s">
        <v>1805</v>
      </c>
      <c r="K1989" s="3" t="s">
        <v>48</v>
      </c>
      <c r="L1989" s="3" t="s">
        <v>49</v>
      </c>
      <c r="M1989" s="3" t="s">
        <v>1840</v>
      </c>
      <c r="N1989" s="4">
        <v>129000</v>
      </c>
      <c r="O1989" s="4">
        <v>2153449.4256000002</v>
      </c>
    </row>
    <row r="1990" spans="1:15" x14ac:dyDescent="0.3">
      <c r="A1990" s="5" t="str">
        <f>List!$I$6</f>
        <v>2018-19</v>
      </c>
      <c r="B1990" s="5" t="s">
        <v>60</v>
      </c>
      <c r="C1990" s="5">
        <v>6</v>
      </c>
      <c r="D1990" s="5" t="s">
        <v>1819</v>
      </c>
      <c r="E1990" s="5" t="s">
        <v>145</v>
      </c>
      <c r="F1990" s="5">
        <v>81</v>
      </c>
      <c r="G1990" s="5" t="s">
        <v>919</v>
      </c>
      <c r="H1990" s="5" t="s">
        <v>1074</v>
      </c>
      <c r="I1990" s="5" t="s">
        <v>59</v>
      </c>
      <c r="J1990" s="5" t="s">
        <v>33</v>
      </c>
      <c r="K1990" s="5" t="s">
        <v>48</v>
      </c>
      <c r="L1990" s="5" t="s">
        <v>49</v>
      </c>
      <c r="M1990" s="5" t="s">
        <v>1840</v>
      </c>
      <c r="N1990" s="6">
        <v>106500</v>
      </c>
      <c r="O1990" s="6">
        <v>730889.16559999995</v>
      </c>
    </row>
    <row r="1991" spans="1:15" x14ac:dyDescent="0.3">
      <c r="A1991" s="3" t="str">
        <f>List!$I$6</f>
        <v>2018-19</v>
      </c>
      <c r="B1991" s="3" t="s">
        <v>141</v>
      </c>
      <c r="C1991" s="3">
        <v>5</v>
      </c>
      <c r="D1991" s="3" t="s">
        <v>1819</v>
      </c>
      <c r="E1991" s="3" t="s">
        <v>540</v>
      </c>
      <c r="F1991" s="3">
        <v>64</v>
      </c>
      <c r="G1991" s="3" t="s">
        <v>1673</v>
      </c>
      <c r="H1991" s="3" t="s">
        <v>356</v>
      </c>
      <c r="I1991" s="3" t="s">
        <v>54</v>
      </c>
      <c r="J1991" s="3" t="s">
        <v>72</v>
      </c>
      <c r="K1991" s="3" t="s">
        <v>48</v>
      </c>
      <c r="L1991" s="3" t="s">
        <v>49</v>
      </c>
      <c r="M1991" s="3" t="s">
        <v>1840</v>
      </c>
      <c r="N1991" s="4">
        <v>115500</v>
      </c>
      <c r="O1991" s="4">
        <v>802636.51159999997</v>
      </c>
    </row>
    <row r="1992" spans="1:15" x14ac:dyDescent="0.3">
      <c r="A1992" s="5" t="str">
        <f>List!$I$6</f>
        <v>2018-19</v>
      </c>
      <c r="B1992" s="5" t="s">
        <v>125</v>
      </c>
      <c r="C1992" s="5">
        <v>7</v>
      </c>
      <c r="D1992" s="5" t="s">
        <v>1816</v>
      </c>
      <c r="E1992" s="5" t="s">
        <v>286</v>
      </c>
      <c r="F1992" s="5">
        <v>19</v>
      </c>
      <c r="G1992" s="5" t="s">
        <v>1408</v>
      </c>
      <c r="H1992" s="5" t="s">
        <v>559</v>
      </c>
      <c r="I1992" s="5" t="s">
        <v>63</v>
      </c>
      <c r="J1992" s="5" t="s">
        <v>86</v>
      </c>
      <c r="K1992" s="5" t="s">
        <v>48</v>
      </c>
      <c r="L1992" s="5" t="s">
        <v>49</v>
      </c>
      <c r="M1992" s="5" t="s">
        <v>1841</v>
      </c>
      <c r="N1992" s="6">
        <v>69000</v>
      </c>
      <c r="O1992" s="6">
        <v>395177.39799999999</v>
      </c>
    </row>
    <row r="1993" spans="1:15" x14ac:dyDescent="0.3">
      <c r="A1993" s="3" t="str">
        <f>List!$I$6</f>
        <v>2018-19</v>
      </c>
      <c r="B1993" s="3" t="s">
        <v>50</v>
      </c>
      <c r="C1993" s="3">
        <v>11</v>
      </c>
      <c r="D1993" s="3" t="s">
        <v>1817</v>
      </c>
      <c r="E1993" s="3" t="s">
        <v>274</v>
      </c>
      <c r="F1993" s="3">
        <v>53</v>
      </c>
      <c r="G1993" s="3" t="s">
        <v>882</v>
      </c>
      <c r="H1993" s="3" t="s">
        <v>283</v>
      </c>
      <c r="I1993" s="3" t="s">
        <v>59</v>
      </c>
      <c r="J1993" s="3" t="s">
        <v>86</v>
      </c>
      <c r="K1993" s="3" t="s">
        <v>21</v>
      </c>
      <c r="L1993" s="3" t="s">
        <v>22</v>
      </c>
      <c r="M1993" s="3" t="s">
        <v>1841</v>
      </c>
      <c r="N1993" s="4">
        <v>99000</v>
      </c>
      <c r="O1993" s="4">
        <v>453205.2096</v>
      </c>
    </row>
    <row r="1994" spans="1:15" x14ac:dyDescent="0.3">
      <c r="A1994" s="5" t="str">
        <f>List!$I$6</f>
        <v>2018-19</v>
      </c>
      <c r="B1994" s="5" t="s">
        <v>76</v>
      </c>
      <c r="C1994" s="5">
        <v>4</v>
      </c>
      <c r="D1994" s="5" t="s">
        <v>1819</v>
      </c>
      <c r="E1994" s="5" t="s">
        <v>188</v>
      </c>
      <c r="F1994" s="5">
        <v>67</v>
      </c>
      <c r="G1994" s="5" t="s">
        <v>1353</v>
      </c>
      <c r="H1994" s="5" t="s">
        <v>1294</v>
      </c>
      <c r="I1994" s="5" t="s">
        <v>54</v>
      </c>
      <c r="J1994" s="5" t="s">
        <v>72</v>
      </c>
      <c r="K1994" s="5" t="s">
        <v>34</v>
      </c>
      <c r="L1994" s="5" t="s">
        <v>35</v>
      </c>
      <c r="M1994" s="5" t="s">
        <v>1840</v>
      </c>
      <c r="N1994" s="6">
        <v>88500</v>
      </c>
      <c r="O1994" s="6">
        <v>8307680.3897999981</v>
      </c>
    </row>
    <row r="1995" spans="1:15" x14ac:dyDescent="0.3">
      <c r="A1995" s="3" t="str">
        <f>List!$I$6</f>
        <v>2018-19</v>
      </c>
      <c r="B1995" s="3" t="s">
        <v>50</v>
      </c>
      <c r="C1995" s="3">
        <v>11</v>
      </c>
      <c r="D1995" s="3" t="s">
        <v>1817</v>
      </c>
      <c r="E1995" s="3" t="s">
        <v>264</v>
      </c>
      <c r="F1995" s="3">
        <v>28</v>
      </c>
      <c r="G1995" s="3" t="s">
        <v>1052</v>
      </c>
      <c r="H1995" s="3" t="s">
        <v>1200</v>
      </c>
      <c r="I1995" s="3" t="s">
        <v>20</v>
      </c>
      <c r="J1995" s="3" t="s">
        <v>86</v>
      </c>
      <c r="K1995" s="3" t="s">
        <v>48</v>
      </c>
      <c r="L1995" s="3" t="s">
        <v>49</v>
      </c>
      <c r="M1995" s="3" t="s">
        <v>1840</v>
      </c>
      <c r="N1995" s="4">
        <v>78000</v>
      </c>
      <c r="O1995" s="4">
        <v>3155730.1776000001</v>
      </c>
    </row>
    <row r="1996" spans="1:15" x14ac:dyDescent="0.3">
      <c r="A1996" s="5" t="str">
        <f>List!$I$6</f>
        <v>2018-19</v>
      </c>
      <c r="B1996" s="5" t="s">
        <v>141</v>
      </c>
      <c r="C1996" s="5">
        <v>5</v>
      </c>
      <c r="D1996" s="5" t="s">
        <v>1819</v>
      </c>
      <c r="E1996" s="5" t="s">
        <v>463</v>
      </c>
      <c r="F1996" s="5">
        <v>28</v>
      </c>
      <c r="G1996" s="5" t="s">
        <v>1563</v>
      </c>
      <c r="H1996" s="5" t="s">
        <v>312</v>
      </c>
      <c r="I1996" s="5" t="s">
        <v>26</v>
      </c>
      <c r="J1996" s="5" t="s">
        <v>86</v>
      </c>
      <c r="K1996" s="5" t="s">
        <v>48</v>
      </c>
      <c r="L1996" s="5" t="s">
        <v>49</v>
      </c>
      <c r="M1996" s="5" t="s">
        <v>1841</v>
      </c>
      <c r="N1996" s="6">
        <v>102000</v>
      </c>
      <c r="O1996" s="6">
        <v>627147.73439999996</v>
      </c>
    </row>
    <row r="1997" spans="1:15" x14ac:dyDescent="0.3">
      <c r="A1997" s="3" t="str">
        <f>List!$I$6</f>
        <v>2018-19</v>
      </c>
      <c r="B1997" s="3" t="s">
        <v>45</v>
      </c>
      <c r="C1997" s="3">
        <v>2</v>
      </c>
      <c r="D1997" s="3" t="s">
        <v>1818</v>
      </c>
      <c r="E1997" s="3" t="s">
        <v>23</v>
      </c>
      <c r="F1997" s="3">
        <v>61</v>
      </c>
      <c r="G1997" s="3" t="s">
        <v>1438</v>
      </c>
      <c r="H1997" s="3" t="s">
        <v>211</v>
      </c>
      <c r="I1997" s="3" t="s">
        <v>26</v>
      </c>
      <c r="J1997" s="3" t="s">
        <v>72</v>
      </c>
      <c r="K1997" s="3" t="s">
        <v>27</v>
      </c>
      <c r="L1997" s="3" t="s">
        <v>28</v>
      </c>
      <c r="M1997" s="3" t="s">
        <v>1840</v>
      </c>
      <c r="N1997" s="4">
        <v>33000</v>
      </c>
      <c r="O1997" s="4">
        <v>753575.52815999999</v>
      </c>
    </row>
    <row r="1998" spans="1:15" x14ac:dyDescent="0.3">
      <c r="A1998" s="5" t="str">
        <f>List!$I$6</f>
        <v>2018-19</v>
      </c>
      <c r="B1998" s="5" t="s">
        <v>141</v>
      </c>
      <c r="C1998" s="5">
        <v>5</v>
      </c>
      <c r="D1998" s="5" t="s">
        <v>1819</v>
      </c>
      <c r="E1998" s="5" t="s">
        <v>475</v>
      </c>
      <c r="F1998" s="5">
        <v>20</v>
      </c>
      <c r="G1998" s="5" t="s">
        <v>898</v>
      </c>
      <c r="H1998" s="5" t="s">
        <v>448</v>
      </c>
      <c r="I1998" s="5" t="s">
        <v>80</v>
      </c>
      <c r="J1998" s="5" t="s">
        <v>1806</v>
      </c>
      <c r="K1998" s="5" t="s">
        <v>27</v>
      </c>
      <c r="L1998" s="5" t="s">
        <v>28</v>
      </c>
      <c r="M1998" s="5" t="s">
        <v>1840</v>
      </c>
      <c r="N1998" s="6">
        <v>99000</v>
      </c>
      <c r="O1998" s="6">
        <v>961456.14575999987</v>
      </c>
    </row>
    <row r="1999" spans="1:15" x14ac:dyDescent="0.3">
      <c r="A1999" s="3" t="str">
        <f>List!$I$6</f>
        <v>2018-19</v>
      </c>
      <c r="B1999" s="3" t="s">
        <v>45</v>
      </c>
      <c r="C1999" s="3">
        <v>2</v>
      </c>
      <c r="D1999" s="3" t="s">
        <v>1818</v>
      </c>
      <c r="E1999" s="3" t="s">
        <v>330</v>
      </c>
      <c r="F1999" s="3">
        <v>81</v>
      </c>
      <c r="G1999" s="3" t="s">
        <v>110</v>
      </c>
      <c r="H1999" s="3" t="s">
        <v>795</v>
      </c>
      <c r="I1999" s="3" t="s">
        <v>63</v>
      </c>
      <c r="J1999" s="3" t="s">
        <v>44</v>
      </c>
      <c r="K1999" s="3" t="s">
        <v>48</v>
      </c>
      <c r="L1999" s="3" t="s">
        <v>49</v>
      </c>
      <c r="M1999" s="3" t="s">
        <v>1839</v>
      </c>
      <c r="N1999" s="4">
        <v>127500</v>
      </c>
      <c r="O1999" s="4">
        <v>2668098.4407000002</v>
      </c>
    </row>
    <row r="2000" spans="1:15" x14ac:dyDescent="0.3">
      <c r="A2000" s="5" t="str">
        <f>List!$I$6</f>
        <v>2018-19</v>
      </c>
      <c r="B2000" s="5" t="s">
        <v>125</v>
      </c>
      <c r="C2000" s="5">
        <v>7</v>
      </c>
      <c r="D2000" s="5" t="s">
        <v>1816</v>
      </c>
      <c r="E2000" s="5" t="s">
        <v>291</v>
      </c>
      <c r="F2000" s="5">
        <v>75</v>
      </c>
      <c r="G2000" s="5" t="s">
        <v>1674</v>
      </c>
      <c r="H2000" s="5" t="s">
        <v>1471</v>
      </c>
      <c r="I2000" s="5" t="s">
        <v>59</v>
      </c>
      <c r="J2000" s="5" t="s">
        <v>72</v>
      </c>
      <c r="K2000" s="5" t="s">
        <v>21</v>
      </c>
      <c r="L2000" s="5" t="s">
        <v>22</v>
      </c>
      <c r="M2000" s="5" t="s">
        <v>1840</v>
      </c>
      <c r="N2000" s="6">
        <v>25500</v>
      </c>
      <c r="O2000" s="6">
        <v>941214.375</v>
      </c>
    </row>
    <row r="2001" spans="1:15" x14ac:dyDescent="0.3">
      <c r="A2001" s="3" t="str">
        <f>List!$I$6</f>
        <v>2018-19</v>
      </c>
      <c r="B2001" s="3" t="s">
        <v>92</v>
      </c>
      <c r="C2001" s="3">
        <v>12</v>
      </c>
      <c r="D2001" s="3" t="s">
        <v>1817</v>
      </c>
      <c r="E2001" s="3" t="s">
        <v>322</v>
      </c>
      <c r="F2001" s="3">
        <v>21</v>
      </c>
      <c r="G2001" s="3" t="s">
        <v>308</v>
      </c>
      <c r="H2001" s="3" t="s">
        <v>518</v>
      </c>
      <c r="I2001" s="3" t="s">
        <v>80</v>
      </c>
      <c r="J2001" s="3" t="s">
        <v>72</v>
      </c>
      <c r="K2001" s="3" t="s">
        <v>34</v>
      </c>
      <c r="L2001" s="3" t="s">
        <v>35</v>
      </c>
      <c r="M2001" s="3" t="s">
        <v>1840</v>
      </c>
      <c r="N2001" s="4">
        <v>112500</v>
      </c>
      <c r="O2001" s="4">
        <v>5397376.3799999999</v>
      </c>
    </row>
    <row r="2002" spans="1:15" x14ac:dyDescent="0.3">
      <c r="A2002" s="5" t="str">
        <f>List!$I$6</f>
        <v>2018-19</v>
      </c>
      <c r="B2002" s="5" t="s">
        <v>83</v>
      </c>
      <c r="C2002" s="5">
        <v>3</v>
      </c>
      <c r="D2002" s="5" t="s">
        <v>1818</v>
      </c>
      <c r="E2002" s="5" t="s">
        <v>226</v>
      </c>
      <c r="F2002" s="5">
        <v>77</v>
      </c>
      <c r="G2002" s="5" t="s">
        <v>227</v>
      </c>
      <c r="H2002" s="5" t="s">
        <v>532</v>
      </c>
      <c r="I2002" s="5" t="s">
        <v>32</v>
      </c>
      <c r="J2002" s="5" t="s">
        <v>72</v>
      </c>
      <c r="K2002" s="5" t="s">
        <v>27</v>
      </c>
      <c r="L2002" s="5" t="s">
        <v>28</v>
      </c>
      <c r="M2002" s="5" t="s">
        <v>1840</v>
      </c>
      <c r="N2002" s="6">
        <v>90000</v>
      </c>
      <c r="O2002" s="6">
        <v>488028.49920000008</v>
      </c>
    </row>
    <row r="2003" spans="1:15" x14ac:dyDescent="0.3">
      <c r="A2003" s="3" t="str">
        <f>List!$I$6</f>
        <v>2018-19</v>
      </c>
      <c r="B2003" s="3" t="s">
        <v>60</v>
      </c>
      <c r="C2003" s="3">
        <v>6</v>
      </c>
      <c r="D2003" s="3" t="s">
        <v>1819</v>
      </c>
      <c r="E2003" s="3" t="s">
        <v>37</v>
      </c>
      <c r="F2003" s="3">
        <v>22</v>
      </c>
      <c r="G2003" s="3" t="s">
        <v>1057</v>
      </c>
      <c r="H2003" s="3" t="s">
        <v>53</v>
      </c>
      <c r="I2003" s="3" t="s">
        <v>54</v>
      </c>
      <c r="J2003" s="3" t="s">
        <v>33</v>
      </c>
      <c r="K2003" s="3" t="s">
        <v>48</v>
      </c>
      <c r="L2003" s="3" t="s">
        <v>55</v>
      </c>
      <c r="M2003" s="3" t="s">
        <v>1839</v>
      </c>
      <c r="N2003" s="4">
        <v>85500</v>
      </c>
      <c r="O2003" s="4">
        <v>11625925.291199999</v>
      </c>
    </row>
    <row r="2004" spans="1:15" x14ac:dyDescent="0.3">
      <c r="A2004" s="5" t="str">
        <f>List!$I$6</f>
        <v>2018-19</v>
      </c>
      <c r="B2004" s="5" t="s">
        <v>116</v>
      </c>
      <c r="C2004" s="5">
        <v>1</v>
      </c>
      <c r="D2004" s="5" t="s">
        <v>1818</v>
      </c>
      <c r="E2004" s="5" t="s">
        <v>170</v>
      </c>
      <c r="F2004" s="5">
        <v>66</v>
      </c>
      <c r="G2004" s="5" t="s">
        <v>717</v>
      </c>
      <c r="H2004" s="5" t="s">
        <v>783</v>
      </c>
      <c r="I2004" s="5" t="s">
        <v>54</v>
      </c>
      <c r="J2004" s="5" t="s">
        <v>33</v>
      </c>
      <c r="K2004" s="5" t="s">
        <v>21</v>
      </c>
      <c r="L2004" s="5" t="s">
        <v>22</v>
      </c>
      <c r="M2004" s="5" t="s">
        <v>1840</v>
      </c>
      <c r="N2004" s="6">
        <v>61500</v>
      </c>
      <c r="O2004" s="6">
        <v>963407.70900000003</v>
      </c>
    </row>
    <row r="2005" spans="1:15" x14ac:dyDescent="0.3">
      <c r="A2005" s="3" t="str">
        <f>List!$I$6</f>
        <v>2018-19</v>
      </c>
      <c r="B2005" s="3" t="s">
        <v>76</v>
      </c>
      <c r="C2005" s="3">
        <v>4</v>
      </c>
      <c r="D2005" s="3" t="s">
        <v>1819</v>
      </c>
      <c r="E2005" s="3" t="s">
        <v>543</v>
      </c>
      <c r="F2005" s="3">
        <v>42</v>
      </c>
      <c r="G2005" s="3" t="s">
        <v>589</v>
      </c>
      <c r="H2005" s="3" t="s">
        <v>565</v>
      </c>
      <c r="I2005" s="3" t="s">
        <v>80</v>
      </c>
      <c r="J2005" s="3" t="s">
        <v>1806</v>
      </c>
      <c r="K2005" s="3" t="s">
        <v>21</v>
      </c>
      <c r="L2005" s="3" t="s">
        <v>22</v>
      </c>
      <c r="M2005" s="3" t="s">
        <v>1840</v>
      </c>
      <c r="N2005" s="4">
        <v>25500</v>
      </c>
      <c r="O2005" s="4">
        <v>13010881.234999999</v>
      </c>
    </row>
    <row r="2006" spans="1:15" x14ac:dyDescent="0.3">
      <c r="A2006" s="5" t="str">
        <f>List!$I$6</f>
        <v>2018-19</v>
      </c>
      <c r="B2006" s="5" t="s">
        <v>50</v>
      </c>
      <c r="C2006" s="5">
        <v>11</v>
      </c>
      <c r="D2006" s="5" t="s">
        <v>1817</v>
      </c>
      <c r="E2006" s="5" t="s">
        <v>128</v>
      </c>
      <c r="F2006" s="5">
        <v>28</v>
      </c>
      <c r="G2006" s="5" t="s">
        <v>1665</v>
      </c>
      <c r="H2006" s="5" t="s">
        <v>980</v>
      </c>
      <c r="I2006" s="5" t="s">
        <v>80</v>
      </c>
      <c r="J2006" s="5" t="s">
        <v>1805</v>
      </c>
      <c r="K2006" s="5" t="s">
        <v>48</v>
      </c>
      <c r="L2006" s="5" t="s">
        <v>49</v>
      </c>
      <c r="M2006" s="5" t="s">
        <v>1841</v>
      </c>
      <c r="N2006" s="6">
        <v>48000</v>
      </c>
      <c r="O2006" s="6">
        <v>1175069.1455999999</v>
      </c>
    </row>
    <row r="2007" spans="1:15" x14ac:dyDescent="0.3">
      <c r="A2007" s="3" t="str">
        <f>List!$I$6</f>
        <v>2018-19</v>
      </c>
      <c r="B2007" s="3" t="s">
        <v>83</v>
      </c>
      <c r="C2007" s="3">
        <v>3</v>
      </c>
      <c r="D2007" s="3" t="s">
        <v>1818</v>
      </c>
      <c r="E2007" s="3" t="s">
        <v>569</v>
      </c>
      <c r="F2007" s="3">
        <v>69</v>
      </c>
      <c r="G2007" s="3" t="s">
        <v>1618</v>
      </c>
      <c r="H2007" s="3" t="s">
        <v>450</v>
      </c>
      <c r="I2007" s="3" t="s">
        <v>59</v>
      </c>
      <c r="J2007" s="3" t="s">
        <v>86</v>
      </c>
      <c r="K2007" s="3" t="s">
        <v>27</v>
      </c>
      <c r="L2007" s="3" t="s">
        <v>35</v>
      </c>
      <c r="M2007" s="3" t="s">
        <v>1841</v>
      </c>
      <c r="N2007" s="4">
        <v>138000</v>
      </c>
      <c r="O2007" s="4">
        <v>2265119.9296000004</v>
      </c>
    </row>
    <row r="2008" spans="1:15" x14ac:dyDescent="0.3">
      <c r="A2008" s="5" t="str">
        <f>List!$I$6</f>
        <v>2018-19</v>
      </c>
      <c r="B2008" s="5" t="s">
        <v>101</v>
      </c>
      <c r="C2008" s="5">
        <v>9</v>
      </c>
      <c r="D2008" s="5" t="s">
        <v>1816</v>
      </c>
      <c r="E2008" s="5" t="s">
        <v>202</v>
      </c>
      <c r="F2008" s="5">
        <v>8</v>
      </c>
      <c r="G2008" s="5" t="s">
        <v>1674</v>
      </c>
      <c r="H2008" s="5" t="s">
        <v>935</v>
      </c>
      <c r="I2008" s="5" t="s">
        <v>40</v>
      </c>
      <c r="J2008" s="5" t="s">
        <v>44</v>
      </c>
      <c r="K2008" s="5" t="s">
        <v>34</v>
      </c>
      <c r="L2008" s="5" t="s">
        <v>35</v>
      </c>
      <c r="M2008" s="5" t="s">
        <v>1840</v>
      </c>
      <c r="N2008" s="6">
        <v>136500</v>
      </c>
      <c r="O2008" s="6">
        <v>4534438.7088000001</v>
      </c>
    </row>
    <row r="2009" spans="1:15" x14ac:dyDescent="0.3">
      <c r="A2009" s="3" t="str">
        <f>List!$I$6</f>
        <v>2018-19</v>
      </c>
      <c r="B2009" s="3" t="s">
        <v>92</v>
      </c>
      <c r="C2009" s="3">
        <v>12</v>
      </c>
      <c r="D2009" s="3" t="s">
        <v>1817</v>
      </c>
      <c r="E2009" s="3" t="s">
        <v>439</v>
      </c>
      <c r="F2009" s="3">
        <v>12</v>
      </c>
      <c r="G2009" s="3" t="s">
        <v>548</v>
      </c>
      <c r="H2009" s="3" t="s">
        <v>786</v>
      </c>
      <c r="I2009" s="3" t="s">
        <v>40</v>
      </c>
      <c r="J2009" s="3" t="s">
        <v>86</v>
      </c>
      <c r="K2009" s="3" t="s">
        <v>48</v>
      </c>
      <c r="L2009" s="3" t="s">
        <v>55</v>
      </c>
      <c r="M2009" s="3" t="s">
        <v>1841</v>
      </c>
      <c r="N2009" s="4">
        <v>91500</v>
      </c>
      <c r="O2009" s="4">
        <v>1792172.0212000003</v>
      </c>
    </row>
    <row r="2010" spans="1:15" x14ac:dyDescent="0.3">
      <c r="A2010" s="5" t="str">
        <f>List!$I$6</f>
        <v>2018-19</v>
      </c>
      <c r="B2010" s="5" t="s">
        <v>36</v>
      </c>
      <c r="C2010" s="5">
        <v>8</v>
      </c>
      <c r="D2010" s="5" t="s">
        <v>1816</v>
      </c>
      <c r="E2010" s="5" t="s">
        <v>543</v>
      </c>
      <c r="F2010" s="5">
        <v>62</v>
      </c>
      <c r="G2010" s="5" t="s">
        <v>1621</v>
      </c>
      <c r="H2010" s="5" t="s">
        <v>31</v>
      </c>
      <c r="I2010" s="5" t="s">
        <v>32</v>
      </c>
      <c r="J2010" s="5" t="s">
        <v>33</v>
      </c>
      <c r="K2010" s="5" t="s">
        <v>34</v>
      </c>
      <c r="L2010" s="5" t="s">
        <v>35</v>
      </c>
      <c r="M2010" s="5" t="s">
        <v>1840</v>
      </c>
      <c r="N2010" s="6">
        <v>63000</v>
      </c>
      <c r="O2010" s="6">
        <v>32905709.020800009</v>
      </c>
    </row>
    <row r="2011" spans="1:15" x14ac:dyDescent="0.3">
      <c r="A2011" s="3" t="str">
        <f>List!$I$6</f>
        <v>2018-19</v>
      </c>
      <c r="B2011" s="3" t="s">
        <v>125</v>
      </c>
      <c r="C2011" s="3">
        <v>7</v>
      </c>
      <c r="D2011" s="3" t="s">
        <v>1816</v>
      </c>
      <c r="E2011" s="3" t="s">
        <v>67</v>
      </c>
      <c r="F2011" s="3">
        <v>66</v>
      </c>
      <c r="G2011" s="3" t="s">
        <v>790</v>
      </c>
      <c r="H2011" s="3" t="s">
        <v>969</v>
      </c>
      <c r="I2011" s="3" t="s">
        <v>20</v>
      </c>
      <c r="J2011" s="3" t="s">
        <v>72</v>
      </c>
      <c r="K2011" s="3" t="s">
        <v>21</v>
      </c>
      <c r="L2011" s="3" t="s">
        <v>22</v>
      </c>
      <c r="M2011" s="3" t="s">
        <v>1840</v>
      </c>
      <c r="N2011" s="4">
        <v>79500</v>
      </c>
      <c r="O2011" s="4">
        <v>2047404.5856000001</v>
      </c>
    </row>
    <row r="2012" spans="1:15" x14ac:dyDescent="0.3">
      <c r="A2012" s="5" t="str">
        <f>List!$I$6</f>
        <v>2018-19</v>
      </c>
      <c r="B2012" s="5" t="s">
        <v>101</v>
      </c>
      <c r="C2012" s="5">
        <v>9</v>
      </c>
      <c r="D2012" s="5" t="s">
        <v>1816</v>
      </c>
      <c r="E2012" s="5" t="s">
        <v>267</v>
      </c>
      <c r="F2012" s="5">
        <v>63</v>
      </c>
      <c r="G2012" s="5" t="s">
        <v>1605</v>
      </c>
      <c r="H2012" s="5" t="s">
        <v>1097</v>
      </c>
      <c r="I2012" s="5" t="s">
        <v>54</v>
      </c>
      <c r="J2012" s="5" t="s">
        <v>44</v>
      </c>
      <c r="K2012" s="5" t="s">
        <v>21</v>
      </c>
      <c r="L2012" s="5" t="s">
        <v>22</v>
      </c>
      <c r="M2012" s="5" t="s">
        <v>1839</v>
      </c>
      <c r="N2012" s="6">
        <v>75000</v>
      </c>
      <c r="O2012" s="6">
        <v>3667537.7532000002</v>
      </c>
    </row>
    <row r="2013" spans="1:15" x14ac:dyDescent="0.3">
      <c r="A2013" s="3" t="str">
        <f>List!$I$6</f>
        <v>2018-19</v>
      </c>
      <c r="B2013" s="3" t="s">
        <v>141</v>
      </c>
      <c r="C2013" s="3">
        <v>5</v>
      </c>
      <c r="D2013" s="3" t="s">
        <v>1819</v>
      </c>
      <c r="E2013" s="3" t="s">
        <v>439</v>
      </c>
      <c r="F2013" s="3">
        <v>17</v>
      </c>
      <c r="G2013" s="3" t="s">
        <v>1066</v>
      </c>
      <c r="H2013" s="3" t="s">
        <v>135</v>
      </c>
      <c r="I2013" s="3" t="s">
        <v>32</v>
      </c>
      <c r="J2013" s="3" t="s">
        <v>1805</v>
      </c>
      <c r="K2013" s="3" t="s">
        <v>27</v>
      </c>
      <c r="L2013" s="3" t="s">
        <v>28</v>
      </c>
      <c r="M2013" s="3" t="s">
        <v>1840</v>
      </c>
      <c r="N2013" s="4">
        <v>105000</v>
      </c>
      <c r="O2013" s="4">
        <v>2381003.2400000002</v>
      </c>
    </row>
    <row r="2014" spans="1:15" x14ac:dyDescent="0.3">
      <c r="A2014" s="5" t="str">
        <f>List!$I$6</f>
        <v>2018-19</v>
      </c>
      <c r="B2014" s="5" t="s">
        <v>36</v>
      </c>
      <c r="C2014" s="5">
        <v>8</v>
      </c>
      <c r="D2014" s="5" t="s">
        <v>1816</v>
      </c>
      <c r="E2014" s="5" t="s">
        <v>41</v>
      </c>
      <c r="F2014" s="5">
        <v>75</v>
      </c>
      <c r="G2014" s="5" t="s">
        <v>785</v>
      </c>
      <c r="H2014" s="5" t="s">
        <v>709</v>
      </c>
      <c r="I2014" s="5" t="s">
        <v>80</v>
      </c>
      <c r="J2014" s="5" t="s">
        <v>33</v>
      </c>
      <c r="K2014" s="5" t="s">
        <v>21</v>
      </c>
      <c r="L2014" s="5" t="s">
        <v>22</v>
      </c>
      <c r="M2014" s="5" t="s">
        <v>1841</v>
      </c>
      <c r="N2014" s="6">
        <v>76500</v>
      </c>
      <c r="O2014" s="6">
        <v>354639.06719999999</v>
      </c>
    </row>
    <row r="2015" spans="1:15" x14ac:dyDescent="0.3">
      <c r="A2015" s="3" t="str">
        <f>List!$I$6</f>
        <v>2018-19</v>
      </c>
      <c r="B2015" s="3" t="s">
        <v>125</v>
      </c>
      <c r="C2015" s="3">
        <v>7</v>
      </c>
      <c r="D2015" s="3" t="s">
        <v>1816</v>
      </c>
      <c r="E2015" s="3" t="s">
        <v>359</v>
      </c>
      <c r="F2015" s="3">
        <v>64</v>
      </c>
      <c r="G2015" s="3" t="s">
        <v>1194</v>
      </c>
      <c r="H2015" s="3" t="s">
        <v>394</v>
      </c>
      <c r="I2015" s="3" t="s">
        <v>59</v>
      </c>
      <c r="J2015" s="3" t="s">
        <v>86</v>
      </c>
      <c r="K2015" s="3" t="s">
        <v>48</v>
      </c>
      <c r="L2015" s="3" t="s">
        <v>49</v>
      </c>
      <c r="M2015" s="3" t="s">
        <v>1841</v>
      </c>
      <c r="N2015" s="4">
        <v>99000</v>
      </c>
      <c r="O2015" s="4">
        <v>436837.10399999999</v>
      </c>
    </row>
    <row r="2016" spans="1:15" x14ac:dyDescent="0.3">
      <c r="A2016" s="5" t="str">
        <f>List!$I$6</f>
        <v>2018-19</v>
      </c>
      <c r="B2016" s="5" t="s">
        <v>45</v>
      </c>
      <c r="C2016" s="5">
        <v>2</v>
      </c>
      <c r="D2016" s="5" t="s">
        <v>1818</v>
      </c>
      <c r="E2016" s="5" t="s">
        <v>295</v>
      </c>
      <c r="F2016" s="5">
        <v>10</v>
      </c>
      <c r="G2016" s="5" t="s">
        <v>97</v>
      </c>
      <c r="H2016" s="5" t="s">
        <v>1142</v>
      </c>
      <c r="I2016" s="5" t="s">
        <v>80</v>
      </c>
      <c r="J2016" s="5" t="s">
        <v>33</v>
      </c>
      <c r="K2016" s="5" t="s">
        <v>48</v>
      </c>
      <c r="L2016" s="5" t="s">
        <v>55</v>
      </c>
      <c r="M2016" s="5" t="s">
        <v>1841</v>
      </c>
      <c r="N2016" s="6">
        <v>115500</v>
      </c>
      <c r="O2016" s="6">
        <v>2214778.2887999997</v>
      </c>
    </row>
    <row r="2017" spans="1:15" x14ac:dyDescent="0.3">
      <c r="A2017" s="3" t="str">
        <f>List!$I$6</f>
        <v>2018-19</v>
      </c>
      <c r="B2017" s="3" t="s">
        <v>45</v>
      </c>
      <c r="C2017" s="3">
        <v>2</v>
      </c>
      <c r="D2017" s="3" t="s">
        <v>1818</v>
      </c>
      <c r="E2017" s="3" t="s">
        <v>202</v>
      </c>
      <c r="F2017" s="3">
        <v>27</v>
      </c>
      <c r="G2017" s="3" t="s">
        <v>939</v>
      </c>
      <c r="H2017" s="3" t="s">
        <v>95</v>
      </c>
      <c r="I2017" s="3" t="s">
        <v>40</v>
      </c>
      <c r="J2017" s="3" t="s">
        <v>72</v>
      </c>
      <c r="K2017" s="3" t="s">
        <v>48</v>
      </c>
      <c r="L2017" s="3" t="s">
        <v>55</v>
      </c>
      <c r="M2017" s="3" t="s">
        <v>1841</v>
      </c>
      <c r="N2017" s="4">
        <v>91500</v>
      </c>
      <c r="O2017" s="4">
        <v>1125275.0520000001</v>
      </c>
    </row>
    <row r="2018" spans="1:15" x14ac:dyDescent="0.3">
      <c r="A2018" s="5" t="str">
        <f>List!$I$6</f>
        <v>2018-19</v>
      </c>
      <c r="B2018" s="5" t="s">
        <v>76</v>
      </c>
      <c r="C2018" s="5">
        <v>4</v>
      </c>
      <c r="D2018" s="5" t="s">
        <v>1819</v>
      </c>
      <c r="E2018" s="5" t="s">
        <v>41</v>
      </c>
      <c r="F2018" s="5">
        <v>33</v>
      </c>
      <c r="G2018" s="5" t="s">
        <v>627</v>
      </c>
      <c r="H2018" s="5" t="s">
        <v>765</v>
      </c>
      <c r="I2018" s="5" t="s">
        <v>63</v>
      </c>
      <c r="J2018" s="5" t="s">
        <v>86</v>
      </c>
      <c r="K2018" s="5" t="s">
        <v>27</v>
      </c>
      <c r="L2018" s="5" t="s">
        <v>35</v>
      </c>
      <c r="M2018" s="5" t="s">
        <v>1841</v>
      </c>
      <c r="N2018" s="6">
        <v>67500</v>
      </c>
      <c r="O2018" s="6">
        <v>5709596.7059999993</v>
      </c>
    </row>
    <row r="2019" spans="1:15" x14ac:dyDescent="0.3">
      <c r="A2019" s="3" t="str">
        <f>List!$I$6</f>
        <v>2018-19</v>
      </c>
      <c r="B2019" s="3" t="s">
        <v>116</v>
      </c>
      <c r="C2019" s="3">
        <v>1</v>
      </c>
      <c r="D2019" s="3" t="s">
        <v>1818</v>
      </c>
      <c r="E2019" s="3" t="s">
        <v>46</v>
      </c>
      <c r="F2019" s="3">
        <v>81</v>
      </c>
      <c r="G2019" s="3" t="s">
        <v>1348</v>
      </c>
      <c r="H2019" s="3" t="s">
        <v>1299</v>
      </c>
      <c r="I2019" s="3" t="s">
        <v>59</v>
      </c>
      <c r="J2019" s="3" t="s">
        <v>44</v>
      </c>
      <c r="K2019" s="3" t="s">
        <v>48</v>
      </c>
      <c r="L2019" s="3" t="s">
        <v>49</v>
      </c>
      <c r="M2019" s="3" t="s">
        <v>1840</v>
      </c>
      <c r="N2019" s="4">
        <v>81000</v>
      </c>
      <c r="O2019" s="4">
        <v>2534743.6725599999</v>
      </c>
    </row>
    <row r="2020" spans="1:15" x14ac:dyDescent="0.3">
      <c r="A2020" s="5" t="str">
        <f>List!$I$6</f>
        <v>2018-19</v>
      </c>
      <c r="B2020" s="5" t="s">
        <v>50</v>
      </c>
      <c r="C2020" s="5">
        <v>11</v>
      </c>
      <c r="D2020" s="5" t="s">
        <v>1817</v>
      </c>
      <c r="E2020" s="5" t="s">
        <v>291</v>
      </c>
      <c r="F2020" s="5">
        <v>70</v>
      </c>
      <c r="G2020" s="5" t="s">
        <v>432</v>
      </c>
      <c r="H2020" s="5" t="s">
        <v>118</v>
      </c>
      <c r="I2020" s="5" t="s">
        <v>59</v>
      </c>
      <c r="J2020" s="5" t="s">
        <v>1806</v>
      </c>
      <c r="K2020" s="5" t="s">
        <v>21</v>
      </c>
      <c r="L2020" s="5" t="s">
        <v>22</v>
      </c>
      <c r="M2020" s="5" t="s">
        <v>1839</v>
      </c>
      <c r="N2020" s="6">
        <v>127500</v>
      </c>
      <c r="O2020" s="6">
        <v>21970148.923800003</v>
      </c>
    </row>
    <row r="2021" spans="1:15" x14ac:dyDescent="0.3">
      <c r="A2021" s="3" t="str">
        <f>List!$I$6</f>
        <v>2018-19</v>
      </c>
      <c r="B2021" s="3" t="s">
        <v>45</v>
      </c>
      <c r="C2021" s="3">
        <v>2</v>
      </c>
      <c r="D2021" s="3" t="s">
        <v>1818</v>
      </c>
      <c r="E2021" s="3" t="s">
        <v>374</v>
      </c>
      <c r="F2021" s="3">
        <v>16</v>
      </c>
      <c r="G2021" s="3" t="s">
        <v>181</v>
      </c>
      <c r="H2021" s="3" t="s">
        <v>1277</v>
      </c>
      <c r="I2021" s="3" t="s">
        <v>20</v>
      </c>
      <c r="J2021" s="3" t="s">
        <v>33</v>
      </c>
      <c r="K2021" s="3" t="s">
        <v>21</v>
      </c>
      <c r="L2021" s="3" t="s">
        <v>22</v>
      </c>
      <c r="M2021" s="3" t="s">
        <v>1840</v>
      </c>
      <c r="N2021" s="4">
        <v>46500</v>
      </c>
      <c r="O2021" s="4">
        <v>335973.59179999999</v>
      </c>
    </row>
    <row r="2022" spans="1:15" x14ac:dyDescent="0.3">
      <c r="A2022" s="5" t="str">
        <f>List!$I$6</f>
        <v>2018-19</v>
      </c>
      <c r="B2022" s="5" t="s">
        <v>50</v>
      </c>
      <c r="C2022" s="5">
        <v>11</v>
      </c>
      <c r="D2022" s="5" t="s">
        <v>1817</v>
      </c>
      <c r="E2022" s="5" t="s">
        <v>93</v>
      </c>
      <c r="F2022" s="5">
        <v>3</v>
      </c>
      <c r="G2022" s="5" t="s">
        <v>653</v>
      </c>
      <c r="H2022" s="5" t="s">
        <v>466</v>
      </c>
      <c r="I2022" s="5" t="s">
        <v>40</v>
      </c>
      <c r="J2022" s="5" t="s">
        <v>1805</v>
      </c>
      <c r="K2022" s="5" t="s">
        <v>34</v>
      </c>
      <c r="L2022" s="5" t="s">
        <v>35</v>
      </c>
      <c r="M2022" s="5" t="s">
        <v>1840</v>
      </c>
      <c r="N2022" s="6">
        <v>112500</v>
      </c>
      <c r="O2022" s="6">
        <v>1502986.3199999998</v>
      </c>
    </row>
    <row r="2023" spans="1:15" x14ac:dyDescent="0.3">
      <c r="A2023" s="3" t="str">
        <f>List!$I$6</f>
        <v>2018-19</v>
      </c>
      <c r="B2023" s="3" t="s">
        <v>36</v>
      </c>
      <c r="C2023" s="3">
        <v>8</v>
      </c>
      <c r="D2023" s="3" t="s">
        <v>1816</v>
      </c>
      <c r="E2023" s="3" t="s">
        <v>240</v>
      </c>
      <c r="F2023" s="3">
        <v>57</v>
      </c>
      <c r="G2023" s="3" t="s">
        <v>1154</v>
      </c>
      <c r="H2023" s="3" t="s">
        <v>367</v>
      </c>
      <c r="I2023" s="3" t="s">
        <v>20</v>
      </c>
      <c r="J2023" s="3" t="s">
        <v>1805</v>
      </c>
      <c r="K2023" s="3" t="s">
        <v>34</v>
      </c>
      <c r="L2023" s="3" t="s">
        <v>35</v>
      </c>
      <c r="M2023" s="3" t="s">
        <v>1840</v>
      </c>
      <c r="N2023" s="4">
        <v>87000</v>
      </c>
      <c r="O2023" s="4">
        <v>41675433.703199998</v>
      </c>
    </row>
    <row r="2024" spans="1:15" x14ac:dyDescent="0.3">
      <c r="A2024" s="5" t="str">
        <f>List!$I$6</f>
        <v>2018-19</v>
      </c>
      <c r="B2024" s="5" t="s">
        <v>50</v>
      </c>
      <c r="C2024" s="5">
        <v>11</v>
      </c>
      <c r="D2024" s="5" t="s">
        <v>1817</v>
      </c>
      <c r="E2024" s="5" t="s">
        <v>402</v>
      </c>
      <c r="F2024" s="5">
        <v>65</v>
      </c>
      <c r="G2024" s="5" t="s">
        <v>1039</v>
      </c>
      <c r="H2024" s="5" t="s">
        <v>1535</v>
      </c>
      <c r="I2024" s="5" t="s">
        <v>20</v>
      </c>
      <c r="J2024" s="5" t="s">
        <v>1806</v>
      </c>
      <c r="K2024" s="5" t="s">
        <v>21</v>
      </c>
      <c r="L2024" s="5" t="s">
        <v>22</v>
      </c>
      <c r="M2024" s="5" t="s">
        <v>1841</v>
      </c>
      <c r="N2024" s="6">
        <v>82500</v>
      </c>
      <c r="O2024" s="6">
        <v>1728236.7927000003</v>
      </c>
    </row>
    <row r="2025" spans="1:15" x14ac:dyDescent="0.3">
      <c r="A2025" s="3" t="str">
        <f>List!$I$6</f>
        <v>2018-19</v>
      </c>
      <c r="B2025" s="3" t="s">
        <v>45</v>
      </c>
      <c r="C2025" s="3">
        <v>2</v>
      </c>
      <c r="D2025" s="3" t="s">
        <v>1818</v>
      </c>
      <c r="E2025" s="3" t="s">
        <v>335</v>
      </c>
      <c r="F2025" s="3">
        <v>64</v>
      </c>
      <c r="G2025" s="3" t="s">
        <v>428</v>
      </c>
      <c r="H2025" s="3" t="s">
        <v>1543</v>
      </c>
      <c r="I2025" s="3" t="s">
        <v>80</v>
      </c>
      <c r="J2025" s="3" t="s">
        <v>72</v>
      </c>
      <c r="K2025" s="3" t="s">
        <v>48</v>
      </c>
      <c r="L2025" s="3" t="s">
        <v>49</v>
      </c>
      <c r="M2025" s="3" t="s">
        <v>1841</v>
      </c>
      <c r="N2025" s="4">
        <v>52500</v>
      </c>
      <c r="O2025" s="4">
        <v>9531091.3389999997</v>
      </c>
    </row>
    <row r="2026" spans="1:15" x14ac:dyDescent="0.3">
      <c r="A2026" s="5" t="str">
        <f>List!$I$6</f>
        <v>2018-19</v>
      </c>
      <c r="B2026" s="5" t="s">
        <v>60</v>
      </c>
      <c r="C2026" s="5">
        <v>6</v>
      </c>
      <c r="D2026" s="5" t="s">
        <v>1819</v>
      </c>
      <c r="E2026" s="5" t="s">
        <v>222</v>
      </c>
      <c r="F2026" s="5">
        <v>44</v>
      </c>
      <c r="G2026" s="5" t="s">
        <v>517</v>
      </c>
      <c r="H2026" s="5" t="s">
        <v>860</v>
      </c>
      <c r="I2026" s="5" t="s">
        <v>59</v>
      </c>
      <c r="J2026" s="5" t="s">
        <v>1806</v>
      </c>
      <c r="K2026" s="5" t="s">
        <v>34</v>
      </c>
      <c r="L2026" s="5" t="s">
        <v>35</v>
      </c>
      <c r="M2026" s="5" t="s">
        <v>1840</v>
      </c>
      <c r="N2026" s="6">
        <v>3000</v>
      </c>
      <c r="O2026" s="6">
        <v>9671385.5488799978</v>
      </c>
    </row>
    <row r="2027" spans="1:15" x14ac:dyDescent="0.3">
      <c r="A2027" s="3" t="str">
        <f>List!$I$6</f>
        <v>2018-19</v>
      </c>
      <c r="B2027" s="3" t="s">
        <v>16</v>
      </c>
      <c r="C2027" s="3">
        <v>10</v>
      </c>
      <c r="D2027" s="3" t="s">
        <v>1817</v>
      </c>
      <c r="E2027" s="3" t="s">
        <v>274</v>
      </c>
      <c r="F2027" s="3">
        <v>2</v>
      </c>
      <c r="G2027" s="3" t="s">
        <v>383</v>
      </c>
      <c r="H2027" s="3" t="s">
        <v>1187</v>
      </c>
      <c r="I2027" s="3" t="s">
        <v>59</v>
      </c>
      <c r="J2027" s="3" t="s">
        <v>72</v>
      </c>
      <c r="K2027" s="3" t="s">
        <v>27</v>
      </c>
      <c r="L2027" s="3" t="s">
        <v>35</v>
      </c>
      <c r="M2027" s="3" t="s">
        <v>1841</v>
      </c>
      <c r="N2027" s="4">
        <v>37500</v>
      </c>
      <c r="O2027" s="4">
        <v>362581.56</v>
      </c>
    </row>
    <row r="2028" spans="1:15" x14ac:dyDescent="0.3">
      <c r="A2028" s="5" t="str">
        <f>List!$I$6</f>
        <v>2018-19</v>
      </c>
      <c r="B2028" s="5" t="s">
        <v>60</v>
      </c>
      <c r="C2028" s="5">
        <v>6</v>
      </c>
      <c r="D2028" s="5" t="s">
        <v>1819</v>
      </c>
      <c r="E2028" s="5" t="s">
        <v>410</v>
      </c>
      <c r="F2028" s="5">
        <v>10</v>
      </c>
      <c r="G2028" s="5" t="s">
        <v>433</v>
      </c>
      <c r="H2028" s="5" t="s">
        <v>1347</v>
      </c>
      <c r="I2028" s="5" t="s">
        <v>80</v>
      </c>
      <c r="J2028" s="5" t="s">
        <v>33</v>
      </c>
      <c r="K2028" s="5" t="s">
        <v>48</v>
      </c>
      <c r="L2028" s="5" t="s">
        <v>55</v>
      </c>
      <c r="M2028" s="5" t="s">
        <v>1840</v>
      </c>
      <c r="N2028" s="6">
        <v>88500</v>
      </c>
      <c r="O2028" s="6">
        <v>2691592.7675999994</v>
      </c>
    </row>
    <row r="2029" spans="1:15" x14ac:dyDescent="0.3">
      <c r="A2029" s="3" t="str">
        <f>List!$I$6</f>
        <v>2018-19</v>
      </c>
      <c r="B2029" s="3" t="s">
        <v>141</v>
      </c>
      <c r="C2029" s="3">
        <v>5</v>
      </c>
      <c r="D2029" s="3" t="s">
        <v>1819</v>
      </c>
      <c r="E2029" s="3" t="s">
        <v>183</v>
      </c>
      <c r="F2029" s="3">
        <v>39</v>
      </c>
      <c r="G2029" s="3" t="s">
        <v>1675</v>
      </c>
      <c r="H2029" s="3" t="s">
        <v>1597</v>
      </c>
      <c r="I2029" s="3" t="s">
        <v>20</v>
      </c>
      <c r="J2029" s="3" t="s">
        <v>33</v>
      </c>
      <c r="K2029" s="3" t="s">
        <v>48</v>
      </c>
      <c r="L2029" s="3" t="s">
        <v>55</v>
      </c>
      <c r="M2029" s="3" t="s">
        <v>1840</v>
      </c>
      <c r="N2029" s="4">
        <v>93000</v>
      </c>
      <c r="O2029" s="4">
        <v>1131091.8168000001</v>
      </c>
    </row>
    <row r="2030" spans="1:15" x14ac:dyDescent="0.3">
      <c r="A2030" s="5" t="str">
        <f>List!$I$6</f>
        <v>2018-19</v>
      </c>
      <c r="B2030" s="5" t="s">
        <v>50</v>
      </c>
      <c r="C2030" s="5">
        <v>11</v>
      </c>
      <c r="D2030" s="5" t="s">
        <v>1817</v>
      </c>
      <c r="E2030" s="5" t="s">
        <v>147</v>
      </c>
      <c r="F2030" s="5">
        <v>14</v>
      </c>
      <c r="G2030" s="5" t="s">
        <v>433</v>
      </c>
      <c r="H2030" s="5" t="s">
        <v>466</v>
      </c>
      <c r="I2030" s="5" t="s">
        <v>40</v>
      </c>
      <c r="J2030" s="5" t="s">
        <v>1805</v>
      </c>
      <c r="K2030" s="5" t="s">
        <v>34</v>
      </c>
      <c r="L2030" s="5" t="s">
        <v>35</v>
      </c>
      <c r="M2030" s="5" t="s">
        <v>1841</v>
      </c>
      <c r="N2030" s="6">
        <v>22500</v>
      </c>
      <c r="O2030" s="6">
        <v>675303.24600000004</v>
      </c>
    </row>
    <row r="2031" spans="1:15" x14ac:dyDescent="0.3">
      <c r="A2031" s="3" t="str">
        <f>List!$I$6</f>
        <v>2018-19</v>
      </c>
      <c r="B2031" s="3" t="s">
        <v>116</v>
      </c>
      <c r="C2031" s="3">
        <v>1</v>
      </c>
      <c r="D2031" s="3" t="s">
        <v>1818</v>
      </c>
      <c r="E2031" s="3" t="s">
        <v>23</v>
      </c>
      <c r="F2031" s="3">
        <v>81</v>
      </c>
      <c r="G2031" s="3" t="s">
        <v>1103</v>
      </c>
      <c r="H2031" s="3" t="s">
        <v>85</v>
      </c>
      <c r="I2031" s="3" t="s">
        <v>26</v>
      </c>
      <c r="J2031" s="3" t="s">
        <v>86</v>
      </c>
      <c r="K2031" s="3" t="s">
        <v>48</v>
      </c>
      <c r="L2031" s="3" t="s">
        <v>49</v>
      </c>
      <c r="M2031" s="3" t="s">
        <v>1839</v>
      </c>
      <c r="N2031" s="4">
        <v>76500</v>
      </c>
      <c r="O2031" s="4">
        <v>15196559.166359998</v>
      </c>
    </row>
    <row r="2032" spans="1:15" x14ac:dyDescent="0.3">
      <c r="A2032" s="5" t="str">
        <f>List!$I$6</f>
        <v>2018-19</v>
      </c>
      <c r="B2032" s="5" t="s">
        <v>92</v>
      </c>
      <c r="C2032" s="5">
        <v>12</v>
      </c>
      <c r="D2032" s="5" t="s">
        <v>1817</v>
      </c>
      <c r="E2032" s="5" t="s">
        <v>142</v>
      </c>
      <c r="F2032" s="5">
        <v>64</v>
      </c>
      <c r="G2032" s="5" t="s">
        <v>1314</v>
      </c>
      <c r="H2032" s="5" t="s">
        <v>575</v>
      </c>
      <c r="I2032" s="5" t="s">
        <v>54</v>
      </c>
      <c r="J2032" s="5" t="s">
        <v>86</v>
      </c>
      <c r="K2032" s="5" t="s">
        <v>48</v>
      </c>
      <c r="L2032" s="5" t="s">
        <v>49</v>
      </c>
      <c r="M2032" s="5" t="s">
        <v>1839</v>
      </c>
      <c r="N2032" s="6">
        <v>93000</v>
      </c>
      <c r="O2032" s="6">
        <v>374717.53440000012</v>
      </c>
    </row>
    <row r="2033" spans="1:15" x14ac:dyDescent="0.3">
      <c r="A2033" s="3" t="str">
        <f>List!$I$6</f>
        <v>2018-19</v>
      </c>
      <c r="B2033" s="3" t="s">
        <v>125</v>
      </c>
      <c r="C2033" s="3">
        <v>7</v>
      </c>
      <c r="D2033" s="3" t="s">
        <v>1816</v>
      </c>
      <c r="E2033" s="3" t="s">
        <v>202</v>
      </c>
      <c r="F2033" s="3">
        <v>78</v>
      </c>
      <c r="G2033" s="3" t="s">
        <v>757</v>
      </c>
      <c r="H2033" s="3" t="s">
        <v>1268</v>
      </c>
      <c r="I2033" s="3" t="s">
        <v>26</v>
      </c>
      <c r="J2033" s="3" t="s">
        <v>86</v>
      </c>
      <c r="K2033" s="3" t="s">
        <v>27</v>
      </c>
      <c r="L2033" s="3" t="s">
        <v>28</v>
      </c>
      <c r="M2033" s="3" t="s">
        <v>1840</v>
      </c>
      <c r="N2033" s="4">
        <v>102000</v>
      </c>
      <c r="O2033" s="4">
        <v>831570.30000000016</v>
      </c>
    </row>
    <row r="2034" spans="1:15" x14ac:dyDescent="0.3">
      <c r="A2034" s="5" t="str">
        <f>List!$I$6</f>
        <v>2018-19</v>
      </c>
      <c r="B2034" s="5" t="s">
        <v>76</v>
      </c>
      <c r="C2034" s="5">
        <v>4</v>
      </c>
      <c r="D2034" s="5" t="s">
        <v>1819</v>
      </c>
      <c r="E2034" s="5" t="s">
        <v>359</v>
      </c>
      <c r="F2034" s="5">
        <v>36</v>
      </c>
      <c r="G2034" s="5" t="s">
        <v>449</v>
      </c>
      <c r="H2034" s="5" t="s">
        <v>1597</v>
      </c>
      <c r="I2034" s="5" t="s">
        <v>20</v>
      </c>
      <c r="J2034" s="5" t="s">
        <v>33</v>
      </c>
      <c r="K2034" s="5" t="s">
        <v>48</v>
      </c>
      <c r="L2034" s="5" t="s">
        <v>55</v>
      </c>
      <c r="M2034" s="5" t="s">
        <v>1840</v>
      </c>
      <c r="N2034" s="6">
        <v>114000</v>
      </c>
      <c r="O2034" s="6">
        <v>1439525.2871999999</v>
      </c>
    </row>
    <row r="2035" spans="1:15" x14ac:dyDescent="0.3">
      <c r="A2035" s="3" t="str">
        <f>List!$I$6</f>
        <v>2018-19</v>
      </c>
      <c r="B2035" s="3" t="s">
        <v>116</v>
      </c>
      <c r="C2035" s="3">
        <v>1</v>
      </c>
      <c r="D2035" s="3" t="s">
        <v>1818</v>
      </c>
      <c r="E2035" s="3" t="s">
        <v>614</v>
      </c>
      <c r="F2035" s="3">
        <v>16</v>
      </c>
      <c r="G2035" s="3" t="s">
        <v>619</v>
      </c>
      <c r="H2035" s="3" t="s">
        <v>581</v>
      </c>
      <c r="I2035" s="3" t="s">
        <v>54</v>
      </c>
      <c r="J2035" s="3" t="s">
        <v>86</v>
      </c>
      <c r="K2035" s="3" t="s">
        <v>21</v>
      </c>
      <c r="L2035" s="3" t="s">
        <v>22</v>
      </c>
      <c r="M2035" s="3" t="s">
        <v>1839</v>
      </c>
      <c r="N2035" s="4">
        <v>67500</v>
      </c>
      <c r="O2035" s="4">
        <v>12021487.038000001</v>
      </c>
    </row>
    <row r="2036" spans="1:15" x14ac:dyDescent="0.3">
      <c r="A2036" s="5" t="str">
        <f>List!$I$6</f>
        <v>2018-19</v>
      </c>
      <c r="B2036" s="5" t="s">
        <v>36</v>
      </c>
      <c r="C2036" s="5">
        <v>8</v>
      </c>
      <c r="D2036" s="5" t="s">
        <v>1816</v>
      </c>
      <c r="E2036" s="5" t="s">
        <v>29</v>
      </c>
      <c r="F2036" s="5">
        <v>17</v>
      </c>
      <c r="G2036" s="5" t="s">
        <v>823</v>
      </c>
      <c r="H2036" s="5" t="s">
        <v>1087</v>
      </c>
      <c r="I2036" s="5" t="s">
        <v>20</v>
      </c>
      <c r="J2036" s="5" t="s">
        <v>33</v>
      </c>
      <c r="K2036" s="5" t="s">
        <v>27</v>
      </c>
      <c r="L2036" s="5" t="s">
        <v>28</v>
      </c>
      <c r="M2036" s="5" t="s">
        <v>1840</v>
      </c>
      <c r="N2036" s="6">
        <v>88500</v>
      </c>
      <c r="O2036" s="6">
        <v>9665020.925999999</v>
      </c>
    </row>
    <row r="2037" spans="1:15" x14ac:dyDescent="0.3">
      <c r="A2037" s="3" t="str">
        <f>List!$I$6</f>
        <v>2018-19</v>
      </c>
      <c r="B2037" s="3" t="s">
        <v>45</v>
      </c>
      <c r="C2037" s="3">
        <v>2</v>
      </c>
      <c r="D2037" s="3" t="s">
        <v>1818</v>
      </c>
      <c r="E2037" s="3" t="s">
        <v>136</v>
      </c>
      <c r="F2037" s="3">
        <v>66</v>
      </c>
      <c r="G2037" s="3" t="s">
        <v>1676</v>
      </c>
      <c r="H2037" s="3" t="s">
        <v>1078</v>
      </c>
      <c r="I2037" s="3" t="s">
        <v>59</v>
      </c>
      <c r="J2037" s="3" t="s">
        <v>1805</v>
      </c>
      <c r="K2037" s="3" t="s">
        <v>21</v>
      </c>
      <c r="L2037" s="3" t="s">
        <v>22</v>
      </c>
      <c r="M2037" s="3" t="s">
        <v>1841</v>
      </c>
      <c r="N2037" s="4">
        <v>61500</v>
      </c>
      <c r="O2037" s="4">
        <v>763714.16351999994</v>
      </c>
    </row>
    <row r="2038" spans="1:15" x14ac:dyDescent="0.3">
      <c r="A2038" s="5" t="str">
        <f>List!$I$6</f>
        <v>2018-19</v>
      </c>
      <c r="B2038" s="5" t="s">
        <v>83</v>
      </c>
      <c r="C2038" s="5">
        <v>3</v>
      </c>
      <c r="D2038" s="5" t="s">
        <v>1818</v>
      </c>
      <c r="E2038" s="5" t="s">
        <v>188</v>
      </c>
      <c r="F2038" s="5">
        <v>16</v>
      </c>
      <c r="G2038" s="5" t="s">
        <v>1358</v>
      </c>
      <c r="H2038" s="5" t="s">
        <v>805</v>
      </c>
      <c r="I2038" s="5" t="s">
        <v>26</v>
      </c>
      <c r="J2038" s="5" t="s">
        <v>1806</v>
      </c>
      <c r="K2038" s="5" t="s">
        <v>21</v>
      </c>
      <c r="L2038" s="5" t="s">
        <v>22</v>
      </c>
      <c r="M2038" s="5" t="s">
        <v>1840</v>
      </c>
      <c r="N2038" s="6">
        <v>126000</v>
      </c>
      <c r="O2038" s="6">
        <v>2089909.4832000001</v>
      </c>
    </row>
    <row r="2039" spans="1:15" x14ac:dyDescent="0.3">
      <c r="A2039" s="3" t="str">
        <f>List!$I$6</f>
        <v>2018-19</v>
      </c>
      <c r="B2039" s="3" t="s">
        <v>116</v>
      </c>
      <c r="C2039" s="3">
        <v>1</v>
      </c>
      <c r="D2039" s="3" t="s">
        <v>1818</v>
      </c>
      <c r="E2039" s="3" t="s">
        <v>37</v>
      </c>
      <c r="F2039" s="3">
        <v>81</v>
      </c>
      <c r="G2039" s="3" t="s">
        <v>899</v>
      </c>
      <c r="H2039" s="3" t="s">
        <v>661</v>
      </c>
      <c r="I2039" s="3" t="s">
        <v>20</v>
      </c>
      <c r="J2039" s="3" t="s">
        <v>1806</v>
      </c>
      <c r="K2039" s="3" t="s">
        <v>48</v>
      </c>
      <c r="L2039" s="3" t="s">
        <v>49</v>
      </c>
      <c r="M2039" s="3" t="s">
        <v>1841</v>
      </c>
      <c r="N2039" s="4">
        <v>63000</v>
      </c>
      <c r="O2039" s="4">
        <v>1680301.0224000001</v>
      </c>
    </row>
    <row r="2040" spans="1:15" x14ac:dyDescent="0.3">
      <c r="A2040" s="5" t="str">
        <f>List!$I$6</f>
        <v>2018-19</v>
      </c>
      <c r="B2040" s="5" t="s">
        <v>60</v>
      </c>
      <c r="C2040" s="5">
        <v>6</v>
      </c>
      <c r="D2040" s="5" t="s">
        <v>1819</v>
      </c>
      <c r="E2040" s="5" t="s">
        <v>569</v>
      </c>
      <c r="F2040" s="5">
        <v>53</v>
      </c>
      <c r="G2040" s="5" t="s">
        <v>155</v>
      </c>
      <c r="H2040" s="5" t="s">
        <v>416</v>
      </c>
      <c r="I2040" s="5" t="s">
        <v>20</v>
      </c>
      <c r="J2040" s="5" t="s">
        <v>1805</v>
      </c>
      <c r="K2040" s="5" t="s">
        <v>21</v>
      </c>
      <c r="L2040" s="5" t="s">
        <v>22</v>
      </c>
      <c r="M2040" s="5" t="s">
        <v>1841</v>
      </c>
      <c r="N2040" s="6">
        <v>70500</v>
      </c>
      <c r="O2040" s="6">
        <v>1801998.9504</v>
      </c>
    </row>
    <row r="2041" spans="1:15" x14ac:dyDescent="0.3">
      <c r="A2041" s="3" t="str">
        <f>List!$I$6</f>
        <v>2018-19</v>
      </c>
      <c r="B2041" s="3" t="s">
        <v>83</v>
      </c>
      <c r="C2041" s="3">
        <v>3</v>
      </c>
      <c r="D2041" s="3" t="s">
        <v>1818</v>
      </c>
      <c r="E2041" s="3" t="s">
        <v>154</v>
      </c>
      <c r="F2041" s="3">
        <v>51</v>
      </c>
      <c r="G2041" s="3" t="s">
        <v>626</v>
      </c>
      <c r="H2041" s="3" t="s">
        <v>293</v>
      </c>
      <c r="I2041" s="3" t="s">
        <v>63</v>
      </c>
      <c r="J2041" s="3" t="s">
        <v>72</v>
      </c>
      <c r="K2041" s="3" t="s">
        <v>21</v>
      </c>
      <c r="L2041" s="3" t="s">
        <v>22</v>
      </c>
      <c r="M2041" s="3" t="s">
        <v>1839</v>
      </c>
      <c r="N2041" s="4">
        <v>45000</v>
      </c>
      <c r="O2041" s="4">
        <v>81631.176000000007</v>
      </c>
    </row>
    <row r="2042" spans="1:15" x14ac:dyDescent="0.3">
      <c r="A2042" s="5" t="str">
        <f>List!$I$6</f>
        <v>2018-19</v>
      </c>
      <c r="B2042" s="5" t="s">
        <v>45</v>
      </c>
      <c r="C2042" s="5">
        <v>2</v>
      </c>
      <c r="D2042" s="5" t="s">
        <v>1818</v>
      </c>
      <c r="E2042" s="5" t="s">
        <v>614</v>
      </c>
      <c r="F2042" s="5">
        <v>76</v>
      </c>
      <c r="G2042" s="5" t="s">
        <v>868</v>
      </c>
      <c r="H2042" s="5" t="s">
        <v>663</v>
      </c>
      <c r="I2042" s="5" t="s">
        <v>59</v>
      </c>
      <c r="J2042" s="5" t="s">
        <v>1806</v>
      </c>
      <c r="K2042" s="5" t="s">
        <v>48</v>
      </c>
      <c r="L2042" s="5" t="s">
        <v>49</v>
      </c>
      <c r="M2042" s="5" t="s">
        <v>1841</v>
      </c>
      <c r="N2042" s="6">
        <v>36000</v>
      </c>
      <c r="O2042" s="6">
        <v>117295.0944</v>
      </c>
    </row>
    <row r="2043" spans="1:15" x14ac:dyDescent="0.3">
      <c r="A2043" s="3" t="str">
        <f>List!$I$6</f>
        <v>2018-19</v>
      </c>
      <c r="B2043" s="3" t="s">
        <v>116</v>
      </c>
      <c r="C2043" s="3">
        <v>1</v>
      </c>
      <c r="D2043" s="3" t="s">
        <v>1818</v>
      </c>
      <c r="E2043" s="3" t="s">
        <v>226</v>
      </c>
      <c r="F2043" s="3">
        <v>81</v>
      </c>
      <c r="G2043" s="3" t="s">
        <v>1677</v>
      </c>
      <c r="H2043" s="3" t="s">
        <v>559</v>
      </c>
      <c r="I2043" s="3" t="s">
        <v>63</v>
      </c>
      <c r="J2043" s="3" t="s">
        <v>86</v>
      </c>
      <c r="K2043" s="3" t="s">
        <v>48</v>
      </c>
      <c r="L2043" s="3" t="s">
        <v>49</v>
      </c>
      <c r="M2043" s="3" t="s">
        <v>1840</v>
      </c>
      <c r="N2043" s="4">
        <v>142500</v>
      </c>
      <c r="O2043" s="4">
        <v>688514.75459999999</v>
      </c>
    </row>
    <row r="2044" spans="1:15" x14ac:dyDescent="0.3">
      <c r="A2044" s="5" t="str">
        <f>List!$I$6</f>
        <v>2018-19</v>
      </c>
      <c r="B2044" s="5" t="s">
        <v>101</v>
      </c>
      <c r="C2044" s="5">
        <v>9</v>
      </c>
      <c r="D2044" s="5" t="s">
        <v>1816</v>
      </c>
      <c r="E2044" s="5" t="s">
        <v>250</v>
      </c>
      <c r="F2044" s="5">
        <v>78</v>
      </c>
      <c r="G2044" s="5" t="s">
        <v>837</v>
      </c>
      <c r="H2044" s="5" t="s">
        <v>1087</v>
      </c>
      <c r="I2044" s="5" t="s">
        <v>20</v>
      </c>
      <c r="J2044" s="5" t="s">
        <v>33</v>
      </c>
      <c r="K2044" s="5" t="s">
        <v>27</v>
      </c>
      <c r="L2044" s="5" t="s">
        <v>28</v>
      </c>
      <c r="M2044" s="5" t="s">
        <v>1840</v>
      </c>
      <c r="N2044" s="6">
        <v>85500</v>
      </c>
      <c r="O2044" s="6">
        <v>12493229.562000001</v>
      </c>
    </row>
    <row r="2045" spans="1:15" x14ac:dyDescent="0.3">
      <c r="A2045" s="3" t="str">
        <f>List!$I$6</f>
        <v>2018-19</v>
      </c>
      <c r="B2045" s="3" t="s">
        <v>50</v>
      </c>
      <c r="C2045" s="3">
        <v>11</v>
      </c>
      <c r="D2045" s="3" t="s">
        <v>1817</v>
      </c>
      <c r="E2045" s="3" t="s">
        <v>51</v>
      </c>
      <c r="F2045" s="3">
        <v>11</v>
      </c>
      <c r="G2045" s="3" t="s">
        <v>68</v>
      </c>
      <c r="H2045" s="3" t="s">
        <v>218</v>
      </c>
      <c r="I2045" s="3" t="s">
        <v>63</v>
      </c>
      <c r="J2045" s="3" t="s">
        <v>33</v>
      </c>
      <c r="K2045" s="3" t="s">
        <v>21</v>
      </c>
      <c r="L2045" s="3" t="s">
        <v>22</v>
      </c>
      <c r="M2045" s="3" t="s">
        <v>1840</v>
      </c>
      <c r="N2045" s="4">
        <v>75000</v>
      </c>
      <c r="O2045" s="4">
        <v>485374.56</v>
      </c>
    </row>
    <row r="2046" spans="1:15" x14ac:dyDescent="0.3">
      <c r="A2046" s="5" t="str">
        <f>List!$I$6</f>
        <v>2018-19</v>
      </c>
      <c r="B2046" s="5" t="s">
        <v>141</v>
      </c>
      <c r="C2046" s="5">
        <v>5</v>
      </c>
      <c r="D2046" s="5" t="s">
        <v>1819</v>
      </c>
      <c r="E2046" s="5" t="s">
        <v>342</v>
      </c>
      <c r="F2046" s="5">
        <v>33</v>
      </c>
      <c r="G2046" s="5" t="s">
        <v>244</v>
      </c>
      <c r="H2046" s="5" t="s">
        <v>358</v>
      </c>
      <c r="I2046" s="5" t="s">
        <v>26</v>
      </c>
      <c r="J2046" s="5" t="s">
        <v>86</v>
      </c>
      <c r="K2046" s="5" t="s">
        <v>27</v>
      </c>
      <c r="L2046" s="5" t="s">
        <v>35</v>
      </c>
      <c r="M2046" s="5" t="s">
        <v>1839</v>
      </c>
      <c r="N2046" s="6">
        <v>127500</v>
      </c>
      <c r="O2046" s="6">
        <v>2871370.04</v>
      </c>
    </row>
    <row r="2047" spans="1:15" x14ac:dyDescent="0.3">
      <c r="A2047" s="3" t="str">
        <f>List!$I$6</f>
        <v>2018-19</v>
      </c>
      <c r="B2047" s="3" t="s">
        <v>141</v>
      </c>
      <c r="C2047" s="3">
        <v>5</v>
      </c>
      <c r="D2047" s="3" t="s">
        <v>1819</v>
      </c>
      <c r="E2047" s="3" t="s">
        <v>128</v>
      </c>
      <c r="F2047" s="3">
        <v>45</v>
      </c>
      <c r="G2047" s="3" t="s">
        <v>578</v>
      </c>
      <c r="H2047" s="3" t="s">
        <v>122</v>
      </c>
      <c r="I2047" s="3" t="s">
        <v>54</v>
      </c>
      <c r="J2047" s="3" t="s">
        <v>72</v>
      </c>
      <c r="K2047" s="3" t="s">
        <v>34</v>
      </c>
      <c r="L2047" s="3" t="s">
        <v>35</v>
      </c>
      <c r="M2047" s="3" t="s">
        <v>1840</v>
      </c>
      <c r="N2047" s="4">
        <v>55500</v>
      </c>
      <c r="O2047" s="4">
        <v>3077778.3629999999</v>
      </c>
    </row>
    <row r="2048" spans="1:15" x14ac:dyDescent="0.3">
      <c r="A2048" s="5" t="str">
        <f>List!$I$6</f>
        <v>2018-19</v>
      </c>
      <c r="B2048" s="5" t="s">
        <v>16</v>
      </c>
      <c r="C2048" s="5">
        <v>10</v>
      </c>
      <c r="D2048" s="5" t="s">
        <v>1817</v>
      </c>
      <c r="E2048" s="5" t="s">
        <v>330</v>
      </c>
      <c r="F2048" s="5">
        <v>12</v>
      </c>
      <c r="G2048" s="5" t="s">
        <v>1500</v>
      </c>
      <c r="H2048" s="5" t="s">
        <v>1125</v>
      </c>
      <c r="I2048" s="5" t="s">
        <v>80</v>
      </c>
      <c r="J2048" s="5" t="s">
        <v>86</v>
      </c>
      <c r="K2048" s="5" t="s">
        <v>48</v>
      </c>
      <c r="L2048" s="5" t="s">
        <v>55</v>
      </c>
      <c r="M2048" s="5" t="s">
        <v>1839</v>
      </c>
      <c r="N2048" s="6">
        <v>88500</v>
      </c>
      <c r="O2048" s="6">
        <v>575713.69440000004</v>
      </c>
    </row>
    <row r="2049" spans="1:15" x14ac:dyDescent="0.3">
      <c r="A2049" s="3" t="str">
        <f>List!$I$6</f>
        <v>2018-19</v>
      </c>
      <c r="B2049" s="3" t="s">
        <v>76</v>
      </c>
      <c r="C2049" s="3">
        <v>4</v>
      </c>
      <c r="D2049" s="3" t="s">
        <v>1819</v>
      </c>
      <c r="E2049" s="3" t="s">
        <v>89</v>
      </c>
      <c r="F2049" s="3">
        <v>11</v>
      </c>
      <c r="G2049" s="3" t="s">
        <v>1564</v>
      </c>
      <c r="H2049" s="3" t="s">
        <v>1185</v>
      </c>
      <c r="I2049" s="3" t="s">
        <v>59</v>
      </c>
      <c r="J2049" s="3" t="s">
        <v>86</v>
      </c>
      <c r="K2049" s="3" t="s">
        <v>21</v>
      </c>
      <c r="L2049" s="3" t="s">
        <v>22</v>
      </c>
      <c r="M2049" s="3" t="s">
        <v>1841</v>
      </c>
      <c r="N2049" s="4">
        <v>132000</v>
      </c>
      <c r="O2049" s="4">
        <v>33518809.772800002</v>
      </c>
    </row>
    <row r="2050" spans="1:15" x14ac:dyDescent="0.3">
      <c r="A2050" s="5" t="str">
        <f>List!$I$6</f>
        <v>2018-19</v>
      </c>
      <c r="B2050" s="5" t="s">
        <v>83</v>
      </c>
      <c r="C2050" s="5">
        <v>3</v>
      </c>
      <c r="D2050" s="5" t="s">
        <v>1818</v>
      </c>
      <c r="E2050" s="5" t="s">
        <v>170</v>
      </c>
      <c r="F2050" s="5">
        <v>78</v>
      </c>
      <c r="G2050" s="5" t="s">
        <v>1118</v>
      </c>
      <c r="H2050" s="5" t="s">
        <v>1332</v>
      </c>
      <c r="I2050" s="5" t="s">
        <v>63</v>
      </c>
      <c r="J2050" s="5" t="s">
        <v>33</v>
      </c>
      <c r="K2050" s="5" t="s">
        <v>27</v>
      </c>
      <c r="L2050" s="5" t="s">
        <v>28</v>
      </c>
      <c r="M2050" s="5" t="s">
        <v>1840</v>
      </c>
      <c r="N2050" s="6">
        <v>48000</v>
      </c>
      <c r="O2050" s="6">
        <v>4352520.4095999999</v>
      </c>
    </row>
    <row r="2051" spans="1:15" x14ac:dyDescent="0.3">
      <c r="A2051" s="3" t="str">
        <f>List!$I$6</f>
        <v>2018-19</v>
      </c>
      <c r="B2051" s="3" t="s">
        <v>116</v>
      </c>
      <c r="C2051" s="3">
        <v>1</v>
      </c>
      <c r="D2051" s="3" t="s">
        <v>1818</v>
      </c>
      <c r="E2051" s="3" t="s">
        <v>421</v>
      </c>
      <c r="F2051" s="3">
        <v>11</v>
      </c>
      <c r="G2051" s="3" t="s">
        <v>986</v>
      </c>
      <c r="H2051" s="3" t="s">
        <v>416</v>
      </c>
      <c r="I2051" s="3" t="s">
        <v>20</v>
      </c>
      <c r="J2051" s="3" t="s">
        <v>1805</v>
      </c>
      <c r="K2051" s="3" t="s">
        <v>21</v>
      </c>
      <c r="L2051" s="3" t="s">
        <v>22</v>
      </c>
      <c r="M2051" s="3" t="s">
        <v>1840</v>
      </c>
      <c r="N2051" s="4">
        <v>49500</v>
      </c>
      <c r="O2051" s="4">
        <v>4590952.4759999998</v>
      </c>
    </row>
    <row r="2052" spans="1:15" x14ac:dyDescent="0.3">
      <c r="A2052" s="5" t="str">
        <f>List!$I$6</f>
        <v>2018-19</v>
      </c>
      <c r="B2052" s="5" t="s">
        <v>50</v>
      </c>
      <c r="C2052" s="5">
        <v>11</v>
      </c>
      <c r="D2052" s="5" t="s">
        <v>1817</v>
      </c>
      <c r="E2052" s="5" t="s">
        <v>332</v>
      </c>
      <c r="F2052" s="5">
        <v>65</v>
      </c>
      <c r="G2052" s="5" t="s">
        <v>1114</v>
      </c>
      <c r="H2052" s="5" t="s">
        <v>547</v>
      </c>
      <c r="I2052" s="5" t="s">
        <v>40</v>
      </c>
      <c r="J2052" s="5" t="s">
        <v>1805</v>
      </c>
      <c r="K2052" s="5" t="s">
        <v>21</v>
      </c>
      <c r="L2052" s="5" t="s">
        <v>22</v>
      </c>
      <c r="M2052" s="5" t="s">
        <v>1840</v>
      </c>
      <c r="N2052" s="6">
        <v>121500</v>
      </c>
      <c r="O2052" s="6">
        <v>7917418.8720000004</v>
      </c>
    </row>
    <row r="2053" spans="1:15" x14ac:dyDescent="0.3">
      <c r="A2053" s="3" t="str">
        <f>List!$I$6</f>
        <v>2018-19</v>
      </c>
      <c r="B2053" s="3" t="s">
        <v>76</v>
      </c>
      <c r="C2053" s="3">
        <v>4</v>
      </c>
      <c r="D2053" s="3" t="s">
        <v>1819</v>
      </c>
      <c r="E2053" s="3" t="s">
        <v>614</v>
      </c>
      <c r="F2053" s="3">
        <v>66</v>
      </c>
      <c r="G2053" s="3" t="s">
        <v>300</v>
      </c>
      <c r="H2053" s="3" t="s">
        <v>885</v>
      </c>
      <c r="I2053" s="3" t="s">
        <v>80</v>
      </c>
      <c r="J2053" s="3" t="s">
        <v>86</v>
      </c>
      <c r="K2053" s="3" t="s">
        <v>21</v>
      </c>
      <c r="L2053" s="3" t="s">
        <v>22</v>
      </c>
      <c r="M2053" s="3" t="s">
        <v>1841</v>
      </c>
      <c r="N2053" s="4">
        <v>489000</v>
      </c>
      <c r="O2053" s="4">
        <v>15154197.889600001</v>
      </c>
    </row>
    <row r="2054" spans="1:15" x14ac:dyDescent="0.3">
      <c r="A2054" s="5" t="str">
        <f>List!$I$6</f>
        <v>2018-19</v>
      </c>
      <c r="B2054" s="5" t="s">
        <v>36</v>
      </c>
      <c r="C2054" s="5">
        <v>8</v>
      </c>
      <c r="D2054" s="5" t="s">
        <v>1816</v>
      </c>
      <c r="E2054" s="5" t="s">
        <v>126</v>
      </c>
      <c r="F2054" s="5">
        <v>78</v>
      </c>
      <c r="G2054" s="5" t="s">
        <v>1678</v>
      </c>
      <c r="H2054" s="5" t="s">
        <v>697</v>
      </c>
      <c r="I2054" s="5" t="s">
        <v>32</v>
      </c>
      <c r="J2054" s="5" t="s">
        <v>86</v>
      </c>
      <c r="K2054" s="5" t="s">
        <v>27</v>
      </c>
      <c r="L2054" s="5" t="s">
        <v>28</v>
      </c>
      <c r="M2054" s="5" t="s">
        <v>1839</v>
      </c>
      <c r="N2054" s="6">
        <v>82500</v>
      </c>
      <c r="O2054" s="6">
        <v>666734.58719999995</v>
      </c>
    </row>
    <row r="2055" spans="1:15" x14ac:dyDescent="0.3">
      <c r="A2055" s="3" t="str">
        <f>List!$I$6</f>
        <v>2018-19</v>
      </c>
      <c r="B2055" s="3" t="s">
        <v>60</v>
      </c>
      <c r="C2055" s="3">
        <v>6</v>
      </c>
      <c r="D2055" s="3" t="s">
        <v>1819</v>
      </c>
      <c r="E2055" s="3" t="s">
        <v>183</v>
      </c>
      <c r="F2055" s="3">
        <v>22</v>
      </c>
      <c r="G2055" s="3" t="s">
        <v>1679</v>
      </c>
      <c r="H2055" s="3" t="s">
        <v>103</v>
      </c>
      <c r="I2055" s="3" t="s">
        <v>20</v>
      </c>
      <c r="J2055" s="3" t="s">
        <v>86</v>
      </c>
      <c r="K2055" s="3" t="s">
        <v>48</v>
      </c>
      <c r="L2055" s="3" t="s">
        <v>55</v>
      </c>
      <c r="M2055" s="3" t="s">
        <v>1839</v>
      </c>
      <c r="N2055" s="4">
        <v>135000</v>
      </c>
      <c r="O2055" s="4">
        <v>965012.87520000013</v>
      </c>
    </row>
    <row r="2056" spans="1:15" x14ac:dyDescent="0.3">
      <c r="A2056" s="5" t="str">
        <f>List!$I$6</f>
        <v>2018-19</v>
      </c>
      <c r="B2056" s="5" t="s">
        <v>76</v>
      </c>
      <c r="C2056" s="5">
        <v>4</v>
      </c>
      <c r="D2056" s="5" t="s">
        <v>1819</v>
      </c>
      <c r="E2056" s="5" t="s">
        <v>93</v>
      </c>
      <c r="F2056" s="5">
        <v>64</v>
      </c>
      <c r="G2056" s="5" t="s">
        <v>161</v>
      </c>
      <c r="H2056" s="5" t="s">
        <v>156</v>
      </c>
      <c r="I2056" s="5" t="s">
        <v>63</v>
      </c>
      <c r="J2056" s="5" t="s">
        <v>86</v>
      </c>
      <c r="K2056" s="5" t="s">
        <v>48</v>
      </c>
      <c r="L2056" s="5" t="s">
        <v>49</v>
      </c>
      <c r="M2056" s="5" t="s">
        <v>1840</v>
      </c>
      <c r="N2056" s="6">
        <v>70500</v>
      </c>
      <c r="O2056" s="6">
        <v>12465529.071599999</v>
      </c>
    </row>
    <row r="2057" spans="1:15" x14ac:dyDescent="0.3">
      <c r="A2057" s="3" t="str">
        <f>List!$I$6</f>
        <v>2018-19</v>
      </c>
      <c r="B2057" s="3" t="s">
        <v>60</v>
      </c>
      <c r="C2057" s="3">
        <v>6</v>
      </c>
      <c r="D2057" s="3" t="s">
        <v>1819</v>
      </c>
      <c r="E2057" s="3" t="s">
        <v>240</v>
      </c>
      <c r="F2057" s="3">
        <v>19</v>
      </c>
      <c r="G2057" s="3" t="s">
        <v>1680</v>
      </c>
      <c r="H2057" s="3" t="s">
        <v>153</v>
      </c>
      <c r="I2057" s="3" t="s">
        <v>20</v>
      </c>
      <c r="J2057" s="3" t="s">
        <v>33</v>
      </c>
      <c r="K2057" s="3" t="s">
        <v>48</v>
      </c>
      <c r="L2057" s="3" t="s">
        <v>49</v>
      </c>
      <c r="M2057" s="3" t="s">
        <v>1840</v>
      </c>
      <c r="N2057" s="4">
        <v>79500</v>
      </c>
      <c r="O2057" s="4">
        <v>4378857.9647999993</v>
      </c>
    </row>
    <row r="2058" spans="1:15" x14ac:dyDescent="0.3">
      <c r="A2058" s="5" t="str">
        <f>List!$I$6</f>
        <v>2018-19</v>
      </c>
      <c r="B2058" s="5" t="s">
        <v>141</v>
      </c>
      <c r="C2058" s="5">
        <v>5</v>
      </c>
      <c r="D2058" s="5" t="s">
        <v>1819</v>
      </c>
      <c r="E2058" s="5" t="s">
        <v>410</v>
      </c>
      <c r="F2058" s="5">
        <v>58</v>
      </c>
      <c r="G2058" s="5" t="s">
        <v>1233</v>
      </c>
      <c r="H2058" s="5" t="s">
        <v>776</v>
      </c>
      <c r="I2058" s="5" t="s">
        <v>80</v>
      </c>
      <c r="J2058" s="5" t="s">
        <v>1805</v>
      </c>
      <c r="K2058" s="5" t="s">
        <v>27</v>
      </c>
      <c r="L2058" s="5" t="s">
        <v>28</v>
      </c>
      <c r="M2058" s="5" t="s">
        <v>1840</v>
      </c>
      <c r="N2058" s="6">
        <v>82500</v>
      </c>
      <c r="O2058" s="6">
        <v>904802.83739999996</v>
      </c>
    </row>
    <row r="2059" spans="1:15" x14ac:dyDescent="0.3">
      <c r="A2059" s="3" t="str">
        <f>List!$I$6</f>
        <v>2018-19</v>
      </c>
      <c r="B2059" s="3" t="s">
        <v>125</v>
      </c>
      <c r="C2059" s="3">
        <v>7</v>
      </c>
      <c r="D2059" s="3" t="s">
        <v>1816</v>
      </c>
      <c r="E2059" s="3" t="s">
        <v>131</v>
      </c>
      <c r="F2059" s="3">
        <v>27</v>
      </c>
      <c r="G2059" s="3" t="s">
        <v>1127</v>
      </c>
      <c r="H2059" s="3" t="s">
        <v>1518</v>
      </c>
      <c r="I2059" s="3" t="s">
        <v>54</v>
      </c>
      <c r="J2059" s="3" t="s">
        <v>33</v>
      </c>
      <c r="K2059" s="3" t="s">
        <v>48</v>
      </c>
      <c r="L2059" s="3" t="s">
        <v>55</v>
      </c>
      <c r="M2059" s="3" t="s">
        <v>1840</v>
      </c>
      <c r="N2059" s="4">
        <v>117000</v>
      </c>
      <c r="O2059" s="4">
        <v>19183363.3992</v>
      </c>
    </row>
    <row r="2060" spans="1:15" x14ac:dyDescent="0.3">
      <c r="A2060" s="5" t="str">
        <f>List!$I$6</f>
        <v>2018-19</v>
      </c>
      <c r="B2060" s="5" t="s">
        <v>45</v>
      </c>
      <c r="C2060" s="5">
        <v>2</v>
      </c>
      <c r="D2060" s="5" t="s">
        <v>1818</v>
      </c>
      <c r="E2060" s="5" t="s">
        <v>96</v>
      </c>
      <c r="F2060" s="5">
        <v>10</v>
      </c>
      <c r="G2060" s="5" t="s">
        <v>696</v>
      </c>
      <c r="H2060" s="5" t="s">
        <v>82</v>
      </c>
      <c r="I2060" s="5" t="s">
        <v>59</v>
      </c>
      <c r="J2060" s="5" t="s">
        <v>1805</v>
      </c>
      <c r="K2060" s="5" t="s">
        <v>48</v>
      </c>
      <c r="L2060" s="5" t="s">
        <v>55</v>
      </c>
      <c r="M2060" s="5" t="s">
        <v>1840</v>
      </c>
      <c r="N2060" s="6">
        <v>81000</v>
      </c>
      <c r="O2060" s="6">
        <v>11854866.196800001</v>
      </c>
    </row>
    <row r="2061" spans="1:15" x14ac:dyDescent="0.3">
      <c r="A2061" s="3" t="str">
        <f>List!$I$6</f>
        <v>2018-19</v>
      </c>
      <c r="B2061" s="3" t="s">
        <v>83</v>
      </c>
      <c r="C2061" s="3">
        <v>3</v>
      </c>
      <c r="D2061" s="3" t="s">
        <v>1818</v>
      </c>
      <c r="E2061" s="3" t="s">
        <v>264</v>
      </c>
      <c r="F2061" s="3">
        <v>65</v>
      </c>
      <c r="G2061" s="3" t="s">
        <v>192</v>
      </c>
      <c r="H2061" s="3" t="s">
        <v>149</v>
      </c>
      <c r="I2061" s="3" t="s">
        <v>32</v>
      </c>
      <c r="J2061" s="3" t="s">
        <v>33</v>
      </c>
      <c r="K2061" s="3" t="s">
        <v>21</v>
      </c>
      <c r="L2061" s="3" t="s">
        <v>22</v>
      </c>
      <c r="M2061" s="3" t="s">
        <v>1840</v>
      </c>
      <c r="N2061" s="4">
        <v>73500</v>
      </c>
      <c r="O2061" s="4">
        <v>28385830.824120004</v>
      </c>
    </row>
    <row r="2062" spans="1:15" x14ac:dyDescent="0.3">
      <c r="A2062" s="5" t="str">
        <f>List!$I$6</f>
        <v>2018-19</v>
      </c>
      <c r="B2062" s="5" t="s">
        <v>45</v>
      </c>
      <c r="C2062" s="5">
        <v>2</v>
      </c>
      <c r="D2062" s="5" t="s">
        <v>1818</v>
      </c>
      <c r="E2062" s="5" t="s">
        <v>142</v>
      </c>
      <c r="F2062" s="5">
        <v>81</v>
      </c>
      <c r="G2062" s="5" t="s">
        <v>1651</v>
      </c>
      <c r="H2062" s="5" t="s">
        <v>1000</v>
      </c>
      <c r="I2062" s="5" t="s">
        <v>63</v>
      </c>
      <c r="J2062" s="5" t="s">
        <v>72</v>
      </c>
      <c r="K2062" s="5" t="s">
        <v>48</v>
      </c>
      <c r="L2062" s="5" t="s">
        <v>49</v>
      </c>
      <c r="M2062" s="5" t="s">
        <v>1840</v>
      </c>
      <c r="N2062" s="6">
        <v>48000</v>
      </c>
      <c r="O2062" s="6">
        <v>393006.31040000002</v>
      </c>
    </row>
    <row r="2063" spans="1:15" x14ac:dyDescent="0.3">
      <c r="A2063" s="3" t="str">
        <f>List!$I$6</f>
        <v>2018-19</v>
      </c>
      <c r="B2063" s="3" t="s">
        <v>92</v>
      </c>
      <c r="C2063" s="3">
        <v>12</v>
      </c>
      <c r="D2063" s="3" t="s">
        <v>1817</v>
      </c>
      <c r="E2063" s="3" t="s">
        <v>714</v>
      </c>
      <c r="F2063" s="3">
        <v>20</v>
      </c>
      <c r="G2063" s="3" t="s">
        <v>718</v>
      </c>
      <c r="H2063" s="3" t="s">
        <v>1350</v>
      </c>
      <c r="I2063" s="3" t="s">
        <v>54</v>
      </c>
      <c r="J2063" s="3" t="s">
        <v>44</v>
      </c>
      <c r="K2063" s="3" t="s">
        <v>27</v>
      </c>
      <c r="L2063" s="3" t="s">
        <v>28</v>
      </c>
      <c r="M2063" s="3" t="s">
        <v>1839</v>
      </c>
      <c r="N2063" s="4">
        <v>109500</v>
      </c>
      <c r="O2063" s="4">
        <v>23162559.860879999</v>
      </c>
    </row>
    <row r="2064" spans="1:15" x14ac:dyDescent="0.3">
      <c r="A2064" s="5" t="str">
        <f>List!$I$6</f>
        <v>2018-19</v>
      </c>
      <c r="B2064" s="5" t="s">
        <v>125</v>
      </c>
      <c r="C2064" s="5">
        <v>7</v>
      </c>
      <c r="D2064" s="5" t="s">
        <v>1816</v>
      </c>
      <c r="E2064" s="5" t="s">
        <v>23</v>
      </c>
      <c r="F2064" s="5">
        <v>75</v>
      </c>
      <c r="G2064" s="5" t="s">
        <v>898</v>
      </c>
      <c r="H2064" s="5" t="s">
        <v>159</v>
      </c>
      <c r="I2064" s="5" t="s">
        <v>40</v>
      </c>
      <c r="J2064" s="5" t="s">
        <v>44</v>
      </c>
      <c r="K2064" s="5" t="s">
        <v>21</v>
      </c>
      <c r="L2064" s="5" t="s">
        <v>22</v>
      </c>
      <c r="M2064" s="5" t="s">
        <v>1840</v>
      </c>
      <c r="N2064" s="6">
        <v>114000</v>
      </c>
      <c r="O2064" s="6">
        <v>1230145.9103999999</v>
      </c>
    </row>
    <row r="2065" spans="1:15" x14ac:dyDescent="0.3">
      <c r="A2065" s="3" t="str">
        <f>List!$I$6</f>
        <v>2018-19</v>
      </c>
      <c r="B2065" s="3" t="s">
        <v>92</v>
      </c>
      <c r="C2065" s="3">
        <v>12</v>
      </c>
      <c r="D2065" s="3" t="s">
        <v>1817</v>
      </c>
      <c r="E2065" s="3" t="s">
        <v>425</v>
      </c>
      <c r="F2065" s="3">
        <v>24</v>
      </c>
      <c r="G2065" s="3" t="s">
        <v>232</v>
      </c>
      <c r="H2065" s="3" t="s">
        <v>225</v>
      </c>
      <c r="I2065" s="3" t="s">
        <v>80</v>
      </c>
      <c r="J2065" s="3" t="s">
        <v>72</v>
      </c>
      <c r="K2065" s="3" t="s">
        <v>48</v>
      </c>
      <c r="L2065" s="3" t="s">
        <v>49</v>
      </c>
      <c r="M2065" s="3" t="s">
        <v>1840</v>
      </c>
      <c r="N2065" s="4">
        <v>48000</v>
      </c>
      <c r="O2065" s="4">
        <v>9344874.2112000007</v>
      </c>
    </row>
    <row r="2066" spans="1:15" x14ac:dyDescent="0.3">
      <c r="A2066" s="5" t="str">
        <f>List!$I$6</f>
        <v>2018-19</v>
      </c>
      <c r="B2066" s="5" t="s">
        <v>116</v>
      </c>
      <c r="C2066" s="5">
        <v>1</v>
      </c>
      <c r="D2066" s="5" t="s">
        <v>1818</v>
      </c>
      <c r="E2066" s="5" t="s">
        <v>344</v>
      </c>
      <c r="F2066" s="5">
        <v>56</v>
      </c>
      <c r="G2066" s="5" t="s">
        <v>1681</v>
      </c>
      <c r="H2066" s="5" t="s">
        <v>620</v>
      </c>
      <c r="I2066" s="5" t="s">
        <v>40</v>
      </c>
      <c r="J2066" s="5" t="s">
        <v>44</v>
      </c>
      <c r="K2066" s="5" t="s">
        <v>34</v>
      </c>
      <c r="L2066" s="5" t="s">
        <v>35</v>
      </c>
      <c r="M2066" s="5" t="s">
        <v>1840</v>
      </c>
      <c r="N2066" s="6">
        <v>54000</v>
      </c>
      <c r="O2066" s="6">
        <v>701075.4192</v>
      </c>
    </row>
    <row r="2067" spans="1:15" x14ac:dyDescent="0.3">
      <c r="A2067" s="3" t="str">
        <f>List!$I$6</f>
        <v>2018-19</v>
      </c>
      <c r="B2067" s="3" t="s">
        <v>36</v>
      </c>
      <c r="C2067" s="3">
        <v>8</v>
      </c>
      <c r="D2067" s="3" t="s">
        <v>1816</v>
      </c>
      <c r="E2067" s="3" t="s">
        <v>219</v>
      </c>
      <c r="F2067" s="3">
        <v>81</v>
      </c>
      <c r="G2067" s="3" t="s">
        <v>310</v>
      </c>
      <c r="H2067" s="3" t="s">
        <v>124</v>
      </c>
      <c r="I2067" s="3" t="s">
        <v>63</v>
      </c>
      <c r="J2067" s="3" t="s">
        <v>1806</v>
      </c>
      <c r="K2067" s="3" t="s">
        <v>48</v>
      </c>
      <c r="L2067" s="3" t="s">
        <v>49</v>
      </c>
      <c r="M2067" s="3" t="s">
        <v>1840</v>
      </c>
      <c r="N2067" s="4">
        <v>13500</v>
      </c>
      <c r="O2067" s="4">
        <v>137634.12432</v>
      </c>
    </row>
    <row r="2068" spans="1:15" x14ac:dyDescent="0.3">
      <c r="A2068" s="5" t="str">
        <f>List!$I$6</f>
        <v>2018-19</v>
      </c>
      <c r="B2068" s="5" t="s">
        <v>60</v>
      </c>
      <c r="C2068" s="5">
        <v>6</v>
      </c>
      <c r="D2068" s="5" t="s">
        <v>1819</v>
      </c>
      <c r="E2068" s="5" t="s">
        <v>61</v>
      </c>
      <c r="F2068" s="5">
        <v>27</v>
      </c>
      <c r="G2068" s="5" t="s">
        <v>1622</v>
      </c>
      <c r="H2068" s="5" t="s">
        <v>1334</v>
      </c>
      <c r="I2068" s="5" t="s">
        <v>32</v>
      </c>
      <c r="J2068" s="5" t="s">
        <v>44</v>
      </c>
      <c r="K2068" s="5" t="s">
        <v>48</v>
      </c>
      <c r="L2068" s="5" t="s">
        <v>55</v>
      </c>
      <c r="M2068" s="5" t="s">
        <v>1841</v>
      </c>
      <c r="N2068" s="6">
        <v>111000</v>
      </c>
      <c r="O2068" s="6">
        <v>6478551.0306000002</v>
      </c>
    </row>
    <row r="2069" spans="1:15" x14ac:dyDescent="0.3">
      <c r="A2069" s="3" t="str">
        <f>List!$I$6</f>
        <v>2018-19</v>
      </c>
      <c r="B2069" s="3" t="s">
        <v>92</v>
      </c>
      <c r="C2069" s="3">
        <v>12</v>
      </c>
      <c r="D2069" s="3" t="s">
        <v>1817</v>
      </c>
      <c r="E2069" s="3" t="s">
        <v>51</v>
      </c>
      <c r="F2069" s="3">
        <v>11</v>
      </c>
      <c r="G2069" s="3" t="s">
        <v>324</v>
      </c>
      <c r="H2069" s="3" t="s">
        <v>187</v>
      </c>
      <c r="I2069" s="3" t="s">
        <v>59</v>
      </c>
      <c r="J2069" s="3" t="s">
        <v>1805</v>
      </c>
      <c r="K2069" s="3" t="s">
        <v>21</v>
      </c>
      <c r="L2069" s="3" t="s">
        <v>22</v>
      </c>
      <c r="M2069" s="3" t="s">
        <v>1839</v>
      </c>
      <c r="N2069" s="4">
        <v>102000</v>
      </c>
      <c r="O2069" s="4">
        <v>6820975.4736000001</v>
      </c>
    </row>
    <row r="2070" spans="1:15" x14ac:dyDescent="0.3">
      <c r="A2070" s="5" t="str">
        <f>List!$I$6</f>
        <v>2018-19</v>
      </c>
      <c r="B2070" s="5" t="s">
        <v>60</v>
      </c>
      <c r="C2070" s="5">
        <v>6</v>
      </c>
      <c r="D2070" s="5" t="s">
        <v>1819</v>
      </c>
      <c r="E2070" s="5" t="s">
        <v>475</v>
      </c>
      <c r="F2070" s="5">
        <v>70</v>
      </c>
      <c r="G2070" s="5" t="s">
        <v>243</v>
      </c>
      <c r="H2070" s="5" t="s">
        <v>736</v>
      </c>
      <c r="I2070" s="5" t="s">
        <v>26</v>
      </c>
      <c r="J2070" s="5" t="s">
        <v>1805</v>
      </c>
      <c r="K2070" s="5" t="s">
        <v>21</v>
      </c>
      <c r="L2070" s="5" t="s">
        <v>22</v>
      </c>
      <c r="M2070" s="5" t="s">
        <v>1840</v>
      </c>
      <c r="N2070" s="6">
        <v>90000</v>
      </c>
      <c r="O2070" s="6">
        <v>2315457.2760000001</v>
      </c>
    </row>
    <row r="2071" spans="1:15" x14ac:dyDescent="0.3">
      <c r="A2071" s="3" t="str">
        <f>List!$I$6</f>
        <v>2018-19</v>
      </c>
      <c r="B2071" s="3" t="s">
        <v>45</v>
      </c>
      <c r="C2071" s="3">
        <v>2</v>
      </c>
      <c r="D2071" s="3" t="s">
        <v>1818</v>
      </c>
      <c r="E2071" s="3" t="s">
        <v>23</v>
      </c>
      <c r="F2071" s="3">
        <v>50</v>
      </c>
      <c r="G2071" s="3" t="s">
        <v>1682</v>
      </c>
      <c r="H2071" s="3" t="s">
        <v>1366</v>
      </c>
      <c r="I2071" s="3" t="s">
        <v>63</v>
      </c>
      <c r="J2071" s="3" t="s">
        <v>1805</v>
      </c>
      <c r="K2071" s="3" t="s">
        <v>21</v>
      </c>
      <c r="L2071" s="3" t="s">
        <v>22</v>
      </c>
      <c r="M2071" s="3" t="s">
        <v>1841</v>
      </c>
      <c r="N2071" s="4">
        <v>73500</v>
      </c>
      <c r="O2071" s="4">
        <v>583773.22080000013</v>
      </c>
    </row>
    <row r="2072" spans="1:15" x14ac:dyDescent="0.3">
      <c r="A2072" s="5" t="str">
        <f>List!$I$6</f>
        <v>2018-19</v>
      </c>
      <c r="B2072" s="5" t="s">
        <v>45</v>
      </c>
      <c r="C2072" s="5">
        <v>2</v>
      </c>
      <c r="D2072" s="5" t="s">
        <v>1818</v>
      </c>
      <c r="E2072" s="5" t="s">
        <v>170</v>
      </c>
      <c r="F2072" s="5">
        <v>37</v>
      </c>
      <c r="G2072" s="5" t="s">
        <v>839</v>
      </c>
      <c r="H2072" s="5" t="s">
        <v>1255</v>
      </c>
      <c r="I2072" s="5" t="s">
        <v>59</v>
      </c>
      <c r="J2072" s="5" t="s">
        <v>44</v>
      </c>
      <c r="K2072" s="5" t="s">
        <v>21</v>
      </c>
      <c r="L2072" s="5" t="s">
        <v>22</v>
      </c>
      <c r="M2072" s="5" t="s">
        <v>1840</v>
      </c>
      <c r="N2072" s="6">
        <v>64500</v>
      </c>
      <c r="O2072" s="6">
        <v>500262.54696000001</v>
      </c>
    </row>
    <row r="2073" spans="1:15" x14ac:dyDescent="0.3">
      <c r="A2073" s="3" t="str">
        <f>List!$I$6</f>
        <v>2018-19</v>
      </c>
      <c r="B2073" s="3" t="s">
        <v>76</v>
      </c>
      <c r="C2073" s="3">
        <v>4</v>
      </c>
      <c r="D2073" s="3" t="s">
        <v>1819</v>
      </c>
      <c r="E2073" s="3" t="s">
        <v>119</v>
      </c>
      <c r="F2073" s="3">
        <v>83</v>
      </c>
      <c r="G2073" s="3" t="s">
        <v>400</v>
      </c>
      <c r="H2073" s="3" t="s">
        <v>713</v>
      </c>
      <c r="I2073" s="3" t="s">
        <v>32</v>
      </c>
      <c r="J2073" s="3" t="s">
        <v>72</v>
      </c>
      <c r="K2073" s="3" t="s">
        <v>27</v>
      </c>
      <c r="L2073" s="3" t="s">
        <v>28</v>
      </c>
      <c r="M2073" s="3" t="s">
        <v>1840</v>
      </c>
      <c r="N2073" s="4">
        <v>105000</v>
      </c>
      <c r="O2073" s="4">
        <v>7567315.0937999999</v>
      </c>
    </row>
    <row r="2074" spans="1:15" x14ac:dyDescent="0.3">
      <c r="A2074" s="5" t="str">
        <f>List!$I$6</f>
        <v>2018-19</v>
      </c>
      <c r="B2074" s="5" t="s">
        <v>60</v>
      </c>
      <c r="C2074" s="5">
        <v>6</v>
      </c>
      <c r="D2074" s="5" t="s">
        <v>1819</v>
      </c>
      <c r="E2074" s="5" t="s">
        <v>29</v>
      </c>
      <c r="F2074" s="5">
        <v>70</v>
      </c>
      <c r="G2074" s="5" t="s">
        <v>244</v>
      </c>
      <c r="H2074" s="5" t="s">
        <v>1398</v>
      </c>
      <c r="I2074" s="5" t="s">
        <v>26</v>
      </c>
      <c r="J2074" s="5" t="s">
        <v>44</v>
      </c>
      <c r="K2074" s="5" t="s">
        <v>21</v>
      </c>
      <c r="L2074" s="5" t="s">
        <v>22</v>
      </c>
      <c r="M2074" s="5" t="s">
        <v>1840</v>
      </c>
      <c r="N2074" s="6">
        <v>138000</v>
      </c>
      <c r="O2074" s="6">
        <v>3107835.8079999993</v>
      </c>
    </row>
    <row r="2075" spans="1:15" x14ac:dyDescent="0.3">
      <c r="A2075" s="3" t="str">
        <f>List!$I$6</f>
        <v>2018-19</v>
      </c>
      <c r="B2075" s="3" t="s">
        <v>36</v>
      </c>
      <c r="C2075" s="3">
        <v>8</v>
      </c>
      <c r="D2075" s="3" t="s">
        <v>1816</v>
      </c>
      <c r="E2075" s="3" t="s">
        <v>191</v>
      </c>
      <c r="F2075" s="3">
        <v>23</v>
      </c>
      <c r="G2075" s="3" t="s">
        <v>1154</v>
      </c>
      <c r="H2075" s="3" t="s">
        <v>609</v>
      </c>
      <c r="I2075" s="3" t="s">
        <v>20</v>
      </c>
      <c r="J2075" s="3" t="s">
        <v>72</v>
      </c>
      <c r="K2075" s="3" t="s">
        <v>48</v>
      </c>
      <c r="L2075" s="3" t="s">
        <v>49</v>
      </c>
      <c r="M2075" s="3" t="s">
        <v>1841</v>
      </c>
      <c r="N2075" s="4">
        <v>75000</v>
      </c>
      <c r="O2075" s="4">
        <v>35927098.020000003</v>
      </c>
    </row>
    <row r="2076" spans="1:15" x14ac:dyDescent="0.3">
      <c r="A2076" s="5" t="str">
        <f>List!$I$6</f>
        <v>2018-19</v>
      </c>
      <c r="B2076" s="5" t="s">
        <v>16</v>
      </c>
      <c r="C2076" s="5">
        <v>10</v>
      </c>
      <c r="D2076" s="5" t="s">
        <v>1817</v>
      </c>
      <c r="E2076" s="5" t="s">
        <v>46</v>
      </c>
      <c r="F2076" s="5">
        <v>6</v>
      </c>
      <c r="G2076" s="5" t="s">
        <v>1529</v>
      </c>
      <c r="H2076" s="5" t="s">
        <v>236</v>
      </c>
      <c r="I2076" s="5" t="s">
        <v>40</v>
      </c>
      <c r="J2076" s="5" t="s">
        <v>1806</v>
      </c>
      <c r="K2076" s="5" t="s">
        <v>34</v>
      </c>
      <c r="L2076" s="5" t="s">
        <v>35</v>
      </c>
      <c r="M2076" s="5" t="s">
        <v>1841</v>
      </c>
      <c r="N2076" s="6">
        <v>72000</v>
      </c>
      <c r="O2076" s="6">
        <v>873674.2080000001</v>
      </c>
    </row>
    <row r="2077" spans="1:15" x14ac:dyDescent="0.3">
      <c r="A2077" s="3" t="str">
        <f>List!$I$6</f>
        <v>2018-19</v>
      </c>
      <c r="B2077" s="3" t="s">
        <v>83</v>
      </c>
      <c r="C2077" s="3">
        <v>3</v>
      </c>
      <c r="D2077" s="3" t="s">
        <v>1818</v>
      </c>
      <c r="E2077" s="3" t="s">
        <v>163</v>
      </c>
      <c r="F2077" s="3">
        <v>70</v>
      </c>
      <c r="G2077" s="3" t="s">
        <v>1683</v>
      </c>
      <c r="H2077" s="3" t="s">
        <v>797</v>
      </c>
      <c r="I2077" s="3" t="s">
        <v>80</v>
      </c>
      <c r="J2077" s="3" t="s">
        <v>1806</v>
      </c>
      <c r="K2077" s="3" t="s">
        <v>21</v>
      </c>
      <c r="L2077" s="3" t="s">
        <v>22</v>
      </c>
      <c r="M2077" s="3" t="s">
        <v>1840</v>
      </c>
      <c r="N2077" s="4">
        <v>52500</v>
      </c>
      <c r="O2077" s="4">
        <v>241308.375</v>
      </c>
    </row>
    <row r="2078" spans="1:15" x14ac:dyDescent="0.3">
      <c r="A2078" s="5" t="str">
        <f>List!$I$6</f>
        <v>2018-19</v>
      </c>
      <c r="B2078" s="5" t="s">
        <v>116</v>
      </c>
      <c r="C2078" s="5">
        <v>1</v>
      </c>
      <c r="D2078" s="5" t="s">
        <v>1818</v>
      </c>
      <c r="E2078" s="5" t="s">
        <v>374</v>
      </c>
      <c r="F2078" s="5">
        <v>70</v>
      </c>
      <c r="G2078" s="5" t="s">
        <v>1527</v>
      </c>
      <c r="H2078" s="5" t="s">
        <v>1329</v>
      </c>
      <c r="I2078" s="5" t="s">
        <v>54</v>
      </c>
      <c r="J2078" s="5" t="s">
        <v>72</v>
      </c>
      <c r="K2078" s="5" t="s">
        <v>21</v>
      </c>
      <c r="L2078" s="5" t="s">
        <v>22</v>
      </c>
      <c r="M2078" s="5" t="s">
        <v>1839</v>
      </c>
      <c r="N2078" s="6">
        <v>67500</v>
      </c>
      <c r="O2078" s="6">
        <v>1498587.5123999999</v>
      </c>
    </row>
    <row r="2079" spans="1:15" x14ac:dyDescent="0.3">
      <c r="A2079" s="3" t="str">
        <f>List!$I$6</f>
        <v>2018-19</v>
      </c>
      <c r="B2079" s="3" t="s">
        <v>16</v>
      </c>
      <c r="C2079" s="3">
        <v>10</v>
      </c>
      <c r="D2079" s="3" t="s">
        <v>1817</v>
      </c>
      <c r="E2079" s="3" t="s">
        <v>84</v>
      </c>
      <c r="F2079" s="3">
        <v>80</v>
      </c>
      <c r="G2079" s="3" t="s">
        <v>927</v>
      </c>
      <c r="H2079" s="3" t="s">
        <v>1465</v>
      </c>
      <c r="I2079" s="3" t="s">
        <v>59</v>
      </c>
      <c r="J2079" s="3" t="s">
        <v>44</v>
      </c>
      <c r="K2079" s="3" t="s">
        <v>34</v>
      </c>
      <c r="L2079" s="3" t="s">
        <v>35</v>
      </c>
      <c r="M2079" s="3" t="s">
        <v>1839</v>
      </c>
      <c r="N2079" s="4">
        <v>21000</v>
      </c>
      <c r="O2079" s="4">
        <v>7147742.0414399998</v>
      </c>
    </row>
    <row r="2080" spans="1:15" x14ac:dyDescent="0.3">
      <c r="A2080" s="5" t="str">
        <f>List!$I$6</f>
        <v>2018-19</v>
      </c>
      <c r="B2080" s="5" t="s">
        <v>45</v>
      </c>
      <c r="C2080" s="5">
        <v>2</v>
      </c>
      <c r="D2080" s="5" t="s">
        <v>1818</v>
      </c>
      <c r="E2080" s="5" t="s">
        <v>154</v>
      </c>
      <c r="F2080" s="5">
        <v>2</v>
      </c>
      <c r="G2080" s="5" t="s">
        <v>1684</v>
      </c>
      <c r="H2080" s="5" t="s">
        <v>1288</v>
      </c>
      <c r="I2080" s="5" t="s">
        <v>20</v>
      </c>
      <c r="J2080" s="5" t="s">
        <v>86</v>
      </c>
      <c r="K2080" s="5" t="s">
        <v>34</v>
      </c>
      <c r="L2080" s="5" t="s">
        <v>35</v>
      </c>
      <c r="M2080" s="5" t="s">
        <v>1841</v>
      </c>
      <c r="N2080" s="6">
        <v>64500</v>
      </c>
      <c r="O2080" s="6">
        <v>399452.47320000001</v>
      </c>
    </row>
    <row r="2081" spans="1:15" x14ac:dyDescent="0.3">
      <c r="A2081" s="3" t="str">
        <f>List!$I$6</f>
        <v>2018-19</v>
      </c>
      <c r="B2081" s="3" t="s">
        <v>116</v>
      </c>
      <c r="C2081" s="3">
        <v>1</v>
      </c>
      <c r="D2081" s="3" t="s">
        <v>1818</v>
      </c>
      <c r="E2081" s="3" t="s">
        <v>46</v>
      </c>
      <c r="F2081" s="3">
        <v>77</v>
      </c>
      <c r="G2081" s="3" t="s">
        <v>1062</v>
      </c>
      <c r="H2081" s="3" t="s">
        <v>793</v>
      </c>
      <c r="I2081" s="3" t="s">
        <v>63</v>
      </c>
      <c r="J2081" s="3" t="s">
        <v>1805</v>
      </c>
      <c r="K2081" s="3" t="s">
        <v>27</v>
      </c>
      <c r="L2081" s="3" t="s">
        <v>28</v>
      </c>
      <c r="M2081" s="3" t="s">
        <v>1840</v>
      </c>
      <c r="N2081" s="4">
        <v>108000</v>
      </c>
      <c r="O2081" s="4">
        <v>288155.95776000002</v>
      </c>
    </row>
    <row r="2082" spans="1:15" x14ac:dyDescent="0.3">
      <c r="A2082" s="5" t="str">
        <f>List!$I$6</f>
        <v>2018-19</v>
      </c>
      <c r="B2082" s="5" t="s">
        <v>16</v>
      </c>
      <c r="C2082" s="5">
        <v>10</v>
      </c>
      <c r="D2082" s="5" t="s">
        <v>1817</v>
      </c>
      <c r="E2082" s="5" t="s">
        <v>84</v>
      </c>
      <c r="F2082" s="5">
        <v>65</v>
      </c>
      <c r="G2082" s="5" t="s">
        <v>799</v>
      </c>
      <c r="H2082" s="5" t="s">
        <v>1277</v>
      </c>
      <c r="I2082" s="5" t="s">
        <v>20</v>
      </c>
      <c r="J2082" s="5" t="s">
        <v>33</v>
      </c>
      <c r="K2082" s="5" t="s">
        <v>21</v>
      </c>
      <c r="L2082" s="5" t="s">
        <v>22</v>
      </c>
      <c r="M2082" s="5" t="s">
        <v>1841</v>
      </c>
      <c r="N2082" s="6">
        <v>82500</v>
      </c>
      <c r="O2082" s="6">
        <v>14599935.382999999</v>
      </c>
    </row>
    <row r="2083" spans="1:15" x14ac:dyDescent="0.3">
      <c r="A2083" s="3" t="str">
        <f>List!$I$6</f>
        <v>2018-19</v>
      </c>
      <c r="B2083" s="3" t="s">
        <v>76</v>
      </c>
      <c r="C2083" s="3">
        <v>4</v>
      </c>
      <c r="D2083" s="3" t="s">
        <v>1819</v>
      </c>
      <c r="E2083" s="3" t="s">
        <v>70</v>
      </c>
      <c r="F2083" s="3">
        <v>65</v>
      </c>
      <c r="G2083" s="3" t="s">
        <v>212</v>
      </c>
      <c r="H2083" s="3" t="s">
        <v>127</v>
      </c>
      <c r="I2083" s="3" t="s">
        <v>63</v>
      </c>
      <c r="J2083" s="3" t="s">
        <v>86</v>
      </c>
      <c r="K2083" s="3" t="s">
        <v>21</v>
      </c>
      <c r="L2083" s="3" t="s">
        <v>22</v>
      </c>
      <c r="M2083" s="3" t="s">
        <v>1840</v>
      </c>
      <c r="N2083" s="4">
        <v>115500</v>
      </c>
      <c r="O2083" s="4">
        <v>1957249.2940000002</v>
      </c>
    </row>
    <row r="2084" spans="1:15" x14ac:dyDescent="0.3">
      <c r="A2084" s="5" t="str">
        <f>List!$I$6</f>
        <v>2018-19</v>
      </c>
      <c r="B2084" s="5" t="s">
        <v>45</v>
      </c>
      <c r="C2084" s="5">
        <v>2</v>
      </c>
      <c r="D2084" s="5" t="s">
        <v>1818</v>
      </c>
      <c r="E2084" s="5" t="s">
        <v>267</v>
      </c>
      <c r="F2084" s="5">
        <v>37</v>
      </c>
      <c r="G2084" s="5" t="s">
        <v>1602</v>
      </c>
      <c r="H2084" s="5" t="s">
        <v>878</v>
      </c>
      <c r="I2084" s="5" t="s">
        <v>80</v>
      </c>
      <c r="J2084" s="5" t="s">
        <v>1805</v>
      </c>
      <c r="K2084" s="5" t="s">
        <v>21</v>
      </c>
      <c r="L2084" s="5" t="s">
        <v>22</v>
      </c>
      <c r="M2084" s="5" t="s">
        <v>1839</v>
      </c>
      <c r="N2084" s="6">
        <v>87000</v>
      </c>
      <c r="O2084" s="6">
        <v>470876.66560000001</v>
      </c>
    </row>
    <row r="2085" spans="1:15" x14ac:dyDescent="0.3">
      <c r="A2085" s="3" t="str">
        <f>List!$I$6</f>
        <v>2018-19</v>
      </c>
      <c r="B2085" s="3" t="s">
        <v>141</v>
      </c>
      <c r="C2085" s="3">
        <v>5</v>
      </c>
      <c r="D2085" s="3" t="s">
        <v>1819</v>
      </c>
      <c r="E2085" s="3" t="s">
        <v>145</v>
      </c>
      <c r="F2085" s="3">
        <v>67</v>
      </c>
      <c r="G2085" s="3" t="s">
        <v>1652</v>
      </c>
      <c r="H2085" s="3" t="s">
        <v>450</v>
      </c>
      <c r="I2085" s="3" t="s">
        <v>59</v>
      </c>
      <c r="J2085" s="3" t="s">
        <v>86</v>
      </c>
      <c r="K2085" s="3" t="s">
        <v>27</v>
      </c>
      <c r="L2085" s="3" t="s">
        <v>35</v>
      </c>
      <c r="M2085" s="3" t="s">
        <v>1841</v>
      </c>
      <c r="N2085" s="4">
        <v>46500</v>
      </c>
      <c r="O2085" s="4">
        <v>3328126.7174999998</v>
      </c>
    </row>
    <row r="2086" spans="1:15" x14ac:dyDescent="0.3">
      <c r="A2086" s="5" t="str">
        <f>List!$I$6</f>
        <v>2018-19</v>
      </c>
      <c r="B2086" s="5" t="s">
        <v>76</v>
      </c>
      <c r="C2086" s="5">
        <v>4</v>
      </c>
      <c r="D2086" s="5" t="s">
        <v>1819</v>
      </c>
      <c r="E2086" s="5" t="s">
        <v>29</v>
      </c>
      <c r="F2086" s="5">
        <v>16</v>
      </c>
      <c r="G2086" s="5" t="s">
        <v>432</v>
      </c>
      <c r="H2086" s="5" t="s">
        <v>885</v>
      </c>
      <c r="I2086" s="5" t="s">
        <v>80</v>
      </c>
      <c r="J2086" s="5" t="s">
        <v>86</v>
      </c>
      <c r="K2086" s="5" t="s">
        <v>21</v>
      </c>
      <c r="L2086" s="5" t="s">
        <v>22</v>
      </c>
      <c r="M2086" s="5" t="s">
        <v>1839</v>
      </c>
      <c r="N2086" s="6">
        <v>82500</v>
      </c>
      <c r="O2086" s="6">
        <v>15795531.905999999</v>
      </c>
    </row>
    <row r="2087" spans="1:15" x14ac:dyDescent="0.3">
      <c r="A2087" s="3" t="str">
        <f>List!$I$6</f>
        <v>2018-19</v>
      </c>
      <c r="B2087" s="3" t="s">
        <v>60</v>
      </c>
      <c r="C2087" s="3">
        <v>6</v>
      </c>
      <c r="D2087" s="3" t="s">
        <v>1819</v>
      </c>
      <c r="E2087" s="3" t="s">
        <v>157</v>
      </c>
      <c r="F2087" s="3">
        <v>24</v>
      </c>
      <c r="G2087" s="3" t="s">
        <v>952</v>
      </c>
      <c r="H2087" s="3" t="s">
        <v>1565</v>
      </c>
      <c r="I2087" s="3" t="s">
        <v>59</v>
      </c>
      <c r="J2087" s="3" t="s">
        <v>1806</v>
      </c>
      <c r="K2087" s="3" t="s">
        <v>48</v>
      </c>
      <c r="L2087" s="3" t="s">
        <v>49</v>
      </c>
      <c r="M2087" s="3" t="s">
        <v>1839</v>
      </c>
      <c r="N2087" s="4">
        <v>24000</v>
      </c>
      <c r="O2087" s="4">
        <v>1196986.7007999998</v>
      </c>
    </row>
    <row r="2088" spans="1:15" x14ac:dyDescent="0.3">
      <c r="A2088" s="5" t="str">
        <f>List!$I$6</f>
        <v>2018-19</v>
      </c>
      <c r="B2088" s="5" t="s">
        <v>83</v>
      </c>
      <c r="C2088" s="5">
        <v>3</v>
      </c>
      <c r="D2088" s="5" t="s">
        <v>1818</v>
      </c>
      <c r="E2088" s="5" t="s">
        <v>463</v>
      </c>
      <c r="F2088" s="5">
        <v>36</v>
      </c>
      <c r="G2088" s="5" t="s">
        <v>302</v>
      </c>
      <c r="H2088" s="5" t="s">
        <v>1542</v>
      </c>
      <c r="I2088" s="5" t="s">
        <v>63</v>
      </c>
      <c r="J2088" s="5" t="s">
        <v>1805</v>
      </c>
      <c r="K2088" s="5" t="s">
        <v>48</v>
      </c>
      <c r="L2088" s="5" t="s">
        <v>55</v>
      </c>
      <c r="M2088" s="5" t="s">
        <v>1840</v>
      </c>
      <c r="N2088" s="6">
        <v>88500</v>
      </c>
      <c r="O2088" s="6">
        <v>4813959.0575999999</v>
      </c>
    </row>
    <row r="2089" spans="1:15" x14ac:dyDescent="0.3">
      <c r="A2089" s="3" t="str">
        <f>List!$I$6</f>
        <v>2018-19</v>
      </c>
      <c r="B2089" s="3" t="s">
        <v>76</v>
      </c>
      <c r="C2089" s="3">
        <v>4</v>
      </c>
      <c r="D2089" s="3" t="s">
        <v>1819</v>
      </c>
      <c r="E2089" s="3" t="s">
        <v>214</v>
      </c>
      <c r="F2089" s="3">
        <v>41</v>
      </c>
      <c r="G2089" s="3" t="s">
        <v>1685</v>
      </c>
      <c r="H2089" s="3" t="s">
        <v>841</v>
      </c>
      <c r="I2089" s="3" t="s">
        <v>80</v>
      </c>
      <c r="J2089" s="3" t="s">
        <v>1806</v>
      </c>
      <c r="K2089" s="3" t="s">
        <v>34</v>
      </c>
      <c r="L2089" s="3" t="s">
        <v>35</v>
      </c>
      <c r="M2089" s="3" t="s">
        <v>1839</v>
      </c>
      <c r="N2089" s="4">
        <v>40500</v>
      </c>
      <c r="O2089" s="4">
        <v>277327.7892</v>
      </c>
    </row>
    <row r="2090" spans="1:15" x14ac:dyDescent="0.3">
      <c r="A2090" s="5" t="str">
        <f>List!$I$6</f>
        <v>2018-19</v>
      </c>
      <c r="B2090" s="5" t="s">
        <v>83</v>
      </c>
      <c r="C2090" s="5">
        <v>3</v>
      </c>
      <c r="D2090" s="5" t="s">
        <v>1818</v>
      </c>
      <c r="E2090" s="5" t="s">
        <v>342</v>
      </c>
      <c r="F2090" s="5">
        <v>33</v>
      </c>
      <c r="G2090" s="5" t="s">
        <v>868</v>
      </c>
      <c r="H2090" s="5" t="s">
        <v>1226</v>
      </c>
      <c r="I2090" s="5" t="s">
        <v>54</v>
      </c>
      <c r="J2090" s="5" t="s">
        <v>1805</v>
      </c>
      <c r="K2090" s="5" t="s">
        <v>34</v>
      </c>
      <c r="L2090" s="5" t="s">
        <v>35</v>
      </c>
      <c r="M2090" s="5" t="s">
        <v>1839</v>
      </c>
      <c r="N2090" s="6">
        <v>33000</v>
      </c>
      <c r="O2090" s="6">
        <v>96768.452880000012</v>
      </c>
    </row>
    <row r="2091" spans="1:15" x14ac:dyDescent="0.3">
      <c r="A2091" s="3" t="str">
        <f>List!$I$6</f>
        <v>2018-19</v>
      </c>
      <c r="B2091" s="3" t="s">
        <v>60</v>
      </c>
      <c r="C2091" s="3">
        <v>6</v>
      </c>
      <c r="D2091" s="3" t="s">
        <v>1819</v>
      </c>
      <c r="E2091" s="3" t="s">
        <v>335</v>
      </c>
      <c r="F2091" s="3">
        <v>16</v>
      </c>
      <c r="G2091" s="3" t="s">
        <v>253</v>
      </c>
      <c r="H2091" s="3" t="s">
        <v>1109</v>
      </c>
      <c r="I2091" s="3" t="s">
        <v>40</v>
      </c>
      <c r="J2091" s="3" t="s">
        <v>72</v>
      </c>
      <c r="K2091" s="3" t="s">
        <v>21</v>
      </c>
      <c r="L2091" s="3" t="s">
        <v>22</v>
      </c>
      <c r="M2091" s="3" t="s">
        <v>1841</v>
      </c>
      <c r="N2091" s="4">
        <v>91500</v>
      </c>
      <c r="O2091" s="4">
        <v>4218799.1009999998</v>
      </c>
    </row>
    <row r="2092" spans="1:15" x14ac:dyDescent="0.3">
      <c r="A2092" s="5" t="str">
        <f>List!$I$6</f>
        <v>2018-19</v>
      </c>
      <c r="B2092" s="5" t="s">
        <v>50</v>
      </c>
      <c r="C2092" s="5">
        <v>11</v>
      </c>
      <c r="D2092" s="5" t="s">
        <v>1817</v>
      </c>
      <c r="E2092" s="5" t="s">
        <v>154</v>
      </c>
      <c r="F2092" s="5">
        <v>63</v>
      </c>
      <c r="G2092" s="5" t="s">
        <v>1173</v>
      </c>
      <c r="H2092" s="5" t="s">
        <v>1201</v>
      </c>
      <c r="I2092" s="5" t="s">
        <v>63</v>
      </c>
      <c r="J2092" s="5" t="s">
        <v>1806</v>
      </c>
      <c r="K2092" s="5" t="s">
        <v>21</v>
      </c>
      <c r="L2092" s="5" t="s">
        <v>22</v>
      </c>
      <c r="M2092" s="5" t="s">
        <v>1841</v>
      </c>
      <c r="N2092" s="6">
        <v>94500</v>
      </c>
      <c r="O2092" s="6">
        <v>7782970.8032999998</v>
      </c>
    </row>
    <row r="2093" spans="1:15" x14ac:dyDescent="0.3">
      <c r="A2093" s="3" t="str">
        <f>List!$I$6</f>
        <v>2018-19</v>
      </c>
      <c r="B2093" s="3" t="s">
        <v>141</v>
      </c>
      <c r="C2093" s="3">
        <v>5</v>
      </c>
      <c r="D2093" s="3" t="s">
        <v>1819</v>
      </c>
      <c r="E2093" s="3" t="s">
        <v>29</v>
      </c>
      <c r="F2093" s="3">
        <v>51</v>
      </c>
      <c r="G2093" s="3" t="s">
        <v>1030</v>
      </c>
      <c r="H2093" s="3" t="s">
        <v>1431</v>
      </c>
      <c r="I2093" s="3" t="s">
        <v>20</v>
      </c>
      <c r="J2093" s="3" t="s">
        <v>1806</v>
      </c>
      <c r="K2093" s="3" t="s">
        <v>21</v>
      </c>
      <c r="L2093" s="3" t="s">
        <v>22</v>
      </c>
      <c r="M2093" s="3" t="s">
        <v>1841</v>
      </c>
      <c r="N2093" s="4">
        <v>123000</v>
      </c>
      <c r="O2093" s="4">
        <v>987781.35456000001</v>
      </c>
    </row>
    <row r="2094" spans="1:15" x14ac:dyDescent="0.3">
      <c r="A2094" s="5" t="str">
        <f>List!$I$6</f>
        <v>2018-19</v>
      </c>
      <c r="B2094" s="5" t="s">
        <v>101</v>
      </c>
      <c r="C2094" s="5">
        <v>9</v>
      </c>
      <c r="D2094" s="5" t="s">
        <v>1816</v>
      </c>
      <c r="E2094" s="5" t="s">
        <v>322</v>
      </c>
      <c r="F2094" s="5">
        <v>75</v>
      </c>
      <c r="G2094" s="5" t="s">
        <v>617</v>
      </c>
      <c r="H2094" s="5" t="s">
        <v>483</v>
      </c>
      <c r="I2094" s="5" t="s">
        <v>80</v>
      </c>
      <c r="J2094" s="5" t="s">
        <v>72</v>
      </c>
      <c r="K2094" s="5" t="s">
        <v>21</v>
      </c>
      <c r="L2094" s="5" t="s">
        <v>22</v>
      </c>
      <c r="M2094" s="5" t="s">
        <v>1840</v>
      </c>
      <c r="N2094" s="6">
        <v>106500</v>
      </c>
      <c r="O2094" s="6">
        <v>2608116.0732000005</v>
      </c>
    </row>
    <row r="2095" spans="1:15" x14ac:dyDescent="0.3">
      <c r="A2095" s="3" t="str">
        <f>List!$I$6</f>
        <v>2018-19</v>
      </c>
      <c r="B2095" s="3" t="s">
        <v>83</v>
      </c>
      <c r="C2095" s="3">
        <v>3</v>
      </c>
      <c r="D2095" s="3" t="s">
        <v>1818</v>
      </c>
      <c r="E2095" s="3" t="s">
        <v>199</v>
      </c>
      <c r="F2095" s="3">
        <v>20</v>
      </c>
      <c r="G2095" s="3" t="s">
        <v>1510</v>
      </c>
      <c r="H2095" s="3" t="s">
        <v>1357</v>
      </c>
      <c r="I2095" s="3" t="s">
        <v>54</v>
      </c>
      <c r="J2095" s="3" t="s">
        <v>72</v>
      </c>
      <c r="K2095" s="3" t="s">
        <v>27</v>
      </c>
      <c r="L2095" s="3" t="s">
        <v>28</v>
      </c>
      <c r="M2095" s="3" t="s">
        <v>1839</v>
      </c>
      <c r="N2095" s="4">
        <v>130500</v>
      </c>
      <c r="O2095" s="4">
        <v>465638.30279999995</v>
      </c>
    </row>
    <row r="2096" spans="1:15" x14ac:dyDescent="0.3">
      <c r="A2096" s="5" t="str">
        <f>List!$I$6</f>
        <v>2018-19</v>
      </c>
      <c r="B2096" s="5" t="s">
        <v>116</v>
      </c>
      <c r="C2096" s="5">
        <v>1</v>
      </c>
      <c r="D2096" s="5" t="s">
        <v>1818</v>
      </c>
      <c r="E2096" s="5" t="s">
        <v>597</v>
      </c>
      <c r="F2096" s="5">
        <v>8</v>
      </c>
      <c r="G2096" s="5" t="s">
        <v>1494</v>
      </c>
      <c r="H2096" s="5" t="s">
        <v>813</v>
      </c>
      <c r="I2096" s="5" t="s">
        <v>54</v>
      </c>
      <c r="J2096" s="5" t="s">
        <v>1806</v>
      </c>
      <c r="K2096" s="5" t="s">
        <v>34</v>
      </c>
      <c r="L2096" s="5" t="s">
        <v>35</v>
      </c>
      <c r="M2096" s="5" t="s">
        <v>1841</v>
      </c>
      <c r="N2096" s="6">
        <v>135000</v>
      </c>
      <c r="O2096" s="6">
        <v>46172261.520000003</v>
      </c>
    </row>
    <row r="2097" spans="1:15" x14ac:dyDescent="0.3">
      <c r="A2097" s="3" t="str">
        <f>List!$I$6</f>
        <v>2018-19</v>
      </c>
      <c r="B2097" s="3" t="s">
        <v>60</v>
      </c>
      <c r="C2097" s="3">
        <v>6</v>
      </c>
      <c r="D2097" s="3" t="s">
        <v>1819</v>
      </c>
      <c r="E2097" s="3" t="s">
        <v>64</v>
      </c>
      <c r="F2097" s="3">
        <v>82</v>
      </c>
      <c r="G2097" s="3" t="s">
        <v>386</v>
      </c>
      <c r="H2097" s="3" t="s">
        <v>466</v>
      </c>
      <c r="I2097" s="3" t="s">
        <v>40</v>
      </c>
      <c r="J2097" s="3" t="s">
        <v>1805</v>
      </c>
      <c r="K2097" s="3" t="s">
        <v>34</v>
      </c>
      <c r="L2097" s="3" t="s">
        <v>35</v>
      </c>
      <c r="M2097" s="3" t="s">
        <v>1839</v>
      </c>
      <c r="N2097" s="4">
        <v>40500</v>
      </c>
      <c r="O2097" s="4">
        <v>2091245.3099999998</v>
      </c>
    </row>
    <row r="2098" spans="1:15" x14ac:dyDescent="0.3">
      <c r="A2098" s="5" t="str">
        <f>List!$I$6</f>
        <v>2018-19</v>
      </c>
      <c r="B2098" s="5" t="s">
        <v>92</v>
      </c>
      <c r="C2098" s="5">
        <v>12</v>
      </c>
      <c r="D2098" s="5" t="s">
        <v>1817</v>
      </c>
      <c r="E2098" s="5" t="s">
        <v>274</v>
      </c>
      <c r="F2098" s="5">
        <v>81</v>
      </c>
      <c r="G2098" s="5" t="s">
        <v>1392</v>
      </c>
      <c r="H2098" s="5" t="s">
        <v>972</v>
      </c>
      <c r="I2098" s="5" t="s">
        <v>32</v>
      </c>
      <c r="J2098" s="5" t="s">
        <v>44</v>
      </c>
      <c r="K2098" s="5" t="s">
        <v>48</v>
      </c>
      <c r="L2098" s="5" t="s">
        <v>49</v>
      </c>
      <c r="M2098" s="5" t="s">
        <v>1840</v>
      </c>
      <c r="N2098" s="6">
        <v>100500</v>
      </c>
      <c r="O2098" s="6">
        <v>4128703.4210400004</v>
      </c>
    </row>
    <row r="2099" spans="1:15" x14ac:dyDescent="0.3">
      <c r="A2099" s="3" t="str">
        <f>List!$I$6</f>
        <v>2018-19</v>
      </c>
      <c r="B2099" s="3" t="s">
        <v>76</v>
      </c>
      <c r="C2099" s="3">
        <v>4</v>
      </c>
      <c r="D2099" s="3" t="s">
        <v>1819</v>
      </c>
      <c r="E2099" s="3" t="s">
        <v>29</v>
      </c>
      <c r="F2099" s="3">
        <v>23</v>
      </c>
      <c r="G2099" s="3" t="s">
        <v>799</v>
      </c>
      <c r="H2099" s="3" t="s">
        <v>689</v>
      </c>
      <c r="I2099" s="3" t="s">
        <v>32</v>
      </c>
      <c r="J2099" s="3" t="s">
        <v>1805</v>
      </c>
      <c r="K2099" s="3" t="s">
        <v>48</v>
      </c>
      <c r="L2099" s="3" t="s">
        <v>49</v>
      </c>
      <c r="M2099" s="3" t="s">
        <v>1840</v>
      </c>
      <c r="N2099" s="4">
        <v>54000</v>
      </c>
      <c r="O2099" s="4">
        <v>8600689.2074399982</v>
      </c>
    </row>
    <row r="2100" spans="1:15" x14ac:dyDescent="0.3">
      <c r="A2100" s="5" t="str">
        <f>List!$I$6</f>
        <v>2018-19</v>
      </c>
      <c r="B2100" s="5" t="s">
        <v>60</v>
      </c>
      <c r="C2100" s="5">
        <v>6</v>
      </c>
      <c r="D2100" s="5" t="s">
        <v>1819</v>
      </c>
      <c r="E2100" s="5" t="s">
        <v>597</v>
      </c>
      <c r="F2100" s="5">
        <v>36</v>
      </c>
      <c r="G2100" s="5" t="s">
        <v>1034</v>
      </c>
      <c r="H2100" s="5" t="s">
        <v>95</v>
      </c>
      <c r="I2100" s="5" t="s">
        <v>40</v>
      </c>
      <c r="J2100" s="5" t="s">
        <v>72</v>
      </c>
      <c r="K2100" s="5" t="s">
        <v>48</v>
      </c>
      <c r="L2100" s="5" t="s">
        <v>55</v>
      </c>
      <c r="M2100" s="5" t="s">
        <v>1839</v>
      </c>
      <c r="N2100" s="6">
        <v>55500</v>
      </c>
      <c r="O2100" s="6">
        <v>171738.2898</v>
      </c>
    </row>
    <row r="2101" spans="1:15" x14ac:dyDescent="0.3">
      <c r="A2101" s="3" t="str">
        <f>List!$I$6</f>
        <v>2018-19</v>
      </c>
      <c r="B2101" s="3" t="s">
        <v>125</v>
      </c>
      <c r="C2101" s="3">
        <v>7</v>
      </c>
      <c r="D2101" s="3" t="s">
        <v>1816</v>
      </c>
      <c r="E2101" s="3" t="s">
        <v>131</v>
      </c>
      <c r="F2101" s="3">
        <v>73</v>
      </c>
      <c r="G2101" s="3" t="s">
        <v>1008</v>
      </c>
      <c r="H2101" s="3" t="s">
        <v>915</v>
      </c>
      <c r="I2101" s="3" t="s">
        <v>32</v>
      </c>
      <c r="J2101" s="3" t="s">
        <v>1805</v>
      </c>
      <c r="K2101" s="3" t="s">
        <v>48</v>
      </c>
      <c r="L2101" s="3" t="s">
        <v>49</v>
      </c>
      <c r="M2101" s="3" t="s">
        <v>1839</v>
      </c>
      <c r="N2101" s="4">
        <v>90000</v>
      </c>
      <c r="O2101" s="4">
        <v>716177.08799999999</v>
      </c>
    </row>
    <row r="2102" spans="1:15" x14ac:dyDescent="0.3">
      <c r="A2102" s="5" t="str">
        <f>List!$I$6</f>
        <v>2018-19</v>
      </c>
      <c r="B2102" s="5" t="s">
        <v>45</v>
      </c>
      <c r="C2102" s="5">
        <v>2</v>
      </c>
      <c r="D2102" s="5" t="s">
        <v>1818</v>
      </c>
      <c r="E2102" s="5" t="s">
        <v>126</v>
      </c>
      <c r="F2102" s="5">
        <v>37</v>
      </c>
      <c r="G2102" s="5" t="s">
        <v>1511</v>
      </c>
      <c r="H2102" s="5" t="s">
        <v>862</v>
      </c>
      <c r="I2102" s="5" t="s">
        <v>54</v>
      </c>
      <c r="J2102" s="5" t="s">
        <v>33</v>
      </c>
      <c r="K2102" s="5" t="s">
        <v>21</v>
      </c>
      <c r="L2102" s="5" t="s">
        <v>22</v>
      </c>
      <c r="M2102" s="5" t="s">
        <v>1840</v>
      </c>
      <c r="N2102" s="6">
        <v>112500</v>
      </c>
      <c r="O2102" s="6">
        <v>5670394.5375000006</v>
      </c>
    </row>
    <row r="2103" spans="1:15" x14ac:dyDescent="0.3">
      <c r="A2103" s="3" t="str">
        <f>List!$I$6</f>
        <v>2018-19</v>
      </c>
      <c r="B2103" s="3" t="s">
        <v>36</v>
      </c>
      <c r="C2103" s="3">
        <v>8</v>
      </c>
      <c r="D2103" s="3" t="s">
        <v>1816</v>
      </c>
      <c r="E2103" s="3" t="s">
        <v>61</v>
      </c>
      <c r="F2103" s="3">
        <v>24</v>
      </c>
      <c r="G2103" s="3" t="s">
        <v>1675</v>
      </c>
      <c r="H2103" s="3" t="s">
        <v>111</v>
      </c>
      <c r="I2103" s="3" t="s">
        <v>63</v>
      </c>
      <c r="J2103" s="3" t="s">
        <v>1805</v>
      </c>
      <c r="K2103" s="3" t="s">
        <v>48</v>
      </c>
      <c r="L2103" s="3" t="s">
        <v>49</v>
      </c>
      <c r="M2103" s="3" t="s">
        <v>1840</v>
      </c>
      <c r="N2103" s="4">
        <v>60000</v>
      </c>
      <c r="O2103" s="4">
        <v>527567.04</v>
      </c>
    </row>
    <row r="2104" spans="1:15" x14ac:dyDescent="0.3">
      <c r="A2104" s="5" t="str">
        <f>List!$I$6</f>
        <v>2018-19</v>
      </c>
      <c r="B2104" s="5" t="s">
        <v>141</v>
      </c>
      <c r="C2104" s="5">
        <v>5</v>
      </c>
      <c r="D2104" s="5" t="s">
        <v>1819</v>
      </c>
      <c r="E2104" s="5" t="s">
        <v>202</v>
      </c>
      <c r="F2104" s="5">
        <v>20</v>
      </c>
      <c r="G2104" s="5" t="s">
        <v>1348</v>
      </c>
      <c r="H2104" s="5" t="s">
        <v>1122</v>
      </c>
      <c r="I2104" s="5" t="s">
        <v>20</v>
      </c>
      <c r="J2104" s="5" t="s">
        <v>86</v>
      </c>
      <c r="K2104" s="5" t="s">
        <v>27</v>
      </c>
      <c r="L2104" s="5" t="s">
        <v>28</v>
      </c>
      <c r="M2104" s="5" t="s">
        <v>1840</v>
      </c>
      <c r="N2104" s="6">
        <v>90000</v>
      </c>
      <c r="O2104" s="6">
        <v>3129313.176</v>
      </c>
    </row>
    <row r="2105" spans="1:15" x14ac:dyDescent="0.3">
      <c r="A2105" s="3" t="str">
        <f>List!$I$6</f>
        <v>2018-19</v>
      </c>
      <c r="B2105" s="3" t="s">
        <v>45</v>
      </c>
      <c r="C2105" s="3">
        <v>2</v>
      </c>
      <c r="D2105" s="3" t="s">
        <v>1818</v>
      </c>
      <c r="E2105" s="3" t="s">
        <v>84</v>
      </c>
      <c r="F2105" s="3">
        <v>55</v>
      </c>
      <c r="G2105" s="3" t="s">
        <v>1349</v>
      </c>
      <c r="H2105" s="3" t="s">
        <v>678</v>
      </c>
      <c r="I2105" s="3" t="s">
        <v>80</v>
      </c>
      <c r="J2105" s="3" t="s">
        <v>44</v>
      </c>
      <c r="K2105" s="3" t="s">
        <v>48</v>
      </c>
      <c r="L2105" s="3" t="s">
        <v>55</v>
      </c>
      <c r="M2105" s="3" t="s">
        <v>1841</v>
      </c>
      <c r="N2105" s="4">
        <v>112500</v>
      </c>
      <c r="O2105" s="4">
        <v>394225.91999999993</v>
      </c>
    </row>
    <row r="2106" spans="1:15" x14ac:dyDescent="0.3">
      <c r="A2106" s="5" t="str">
        <f>List!$I$6</f>
        <v>2018-19</v>
      </c>
      <c r="B2106" s="5" t="s">
        <v>116</v>
      </c>
      <c r="C2106" s="5">
        <v>1</v>
      </c>
      <c r="D2106" s="5" t="s">
        <v>1818</v>
      </c>
      <c r="E2106" s="5" t="s">
        <v>147</v>
      </c>
      <c r="F2106" s="5">
        <v>20</v>
      </c>
      <c r="G2106" s="5" t="s">
        <v>384</v>
      </c>
      <c r="H2106" s="5" t="s">
        <v>568</v>
      </c>
      <c r="I2106" s="5" t="s">
        <v>20</v>
      </c>
      <c r="J2106" s="5" t="s">
        <v>1806</v>
      </c>
      <c r="K2106" s="5" t="s">
        <v>27</v>
      </c>
      <c r="L2106" s="5" t="s">
        <v>28</v>
      </c>
      <c r="M2106" s="5" t="s">
        <v>1839</v>
      </c>
      <c r="N2106" s="6">
        <v>81000</v>
      </c>
      <c r="O2106" s="6">
        <v>591860.64960000012</v>
      </c>
    </row>
    <row r="2107" spans="1:15" x14ac:dyDescent="0.3">
      <c r="A2107" s="3" t="str">
        <f>List!$I$6</f>
        <v>2018-19</v>
      </c>
      <c r="B2107" s="3" t="s">
        <v>116</v>
      </c>
      <c r="C2107" s="3">
        <v>1</v>
      </c>
      <c r="D2107" s="3" t="s">
        <v>1818</v>
      </c>
      <c r="E2107" s="3" t="s">
        <v>163</v>
      </c>
      <c r="F2107" s="3">
        <v>10</v>
      </c>
      <c r="G2107" s="3" t="s">
        <v>1686</v>
      </c>
      <c r="H2107" s="3" t="s">
        <v>869</v>
      </c>
      <c r="I2107" s="3" t="s">
        <v>63</v>
      </c>
      <c r="J2107" s="3" t="s">
        <v>72</v>
      </c>
      <c r="K2107" s="3" t="s">
        <v>48</v>
      </c>
      <c r="L2107" s="3" t="s">
        <v>55</v>
      </c>
      <c r="M2107" s="3" t="s">
        <v>1840</v>
      </c>
      <c r="N2107" s="4">
        <v>85500</v>
      </c>
      <c r="O2107" s="4">
        <v>587986.42980000004</v>
      </c>
    </row>
    <row r="2108" spans="1:15" x14ac:dyDescent="0.3">
      <c r="A2108" s="5" t="str">
        <f>List!$I$6</f>
        <v>2018-19</v>
      </c>
      <c r="B2108" s="5" t="s">
        <v>36</v>
      </c>
      <c r="C2108" s="5">
        <v>8</v>
      </c>
      <c r="D2108" s="5" t="s">
        <v>1816</v>
      </c>
      <c r="E2108" s="5" t="s">
        <v>126</v>
      </c>
      <c r="F2108" s="5">
        <v>65</v>
      </c>
      <c r="G2108" s="5" t="s">
        <v>1653</v>
      </c>
      <c r="H2108" s="5" t="s">
        <v>293</v>
      </c>
      <c r="I2108" s="5" t="s">
        <v>63</v>
      </c>
      <c r="J2108" s="5" t="s">
        <v>72</v>
      </c>
      <c r="K2108" s="5" t="s">
        <v>21</v>
      </c>
      <c r="L2108" s="5" t="s">
        <v>22</v>
      </c>
      <c r="M2108" s="5" t="s">
        <v>1840</v>
      </c>
      <c r="N2108" s="6">
        <v>15000</v>
      </c>
      <c r="O2108" s="6">
        <v>334454.31359999999</v>
      </c>
    </row>
    <row r="2109" spans="1:15" x14ac:dyDescent="0.3">
      <c r="A2109" s="3" t="str">
        <f>List!$I$6</f>
        <v>2018-19</v>
      </c>
      <c r="B2109" s="3" t="s">
        <v>125</v>
      </c>
      <c r="C2109" s="3">
        <v>7</v>
      </c>
      <c r="D2109" s="3" t="s">
        <v>1816</v>
      </c>
      <c r="E2109" s="3" t="s">
        <v>170</v>
      </c>
      <c r="F2109" s="3">
        <v>73</v>
      </c>
      <c r="G2109" s="3" t="s">
        <v>1011</v>
      </c>
      <c r="H2109" s="3" t="s">
        <v>608</v>
      </c>
      <c r="I2109" s="3" t="s">
        <v>20</v>
      </c>
      <c r="J2109" s="3" t="s">
        <v>44</v>
      </c>
      <c r="K2109" s="3" t="s">
        <v>48</v>
      </c>
      <c r="L2109" s="3" t="s">
        <v>49</v>
      </c>
      <c r="M2109" s="3" t="s">
        <v>1841</v>
      </c>
      <c r="N2109" s="4">
        <v>127500</v>
      </c>
      <c r="O2109" s="4">
        <v>6058266.8255999992</v>
      </c>
    </row>
    <row r="2110" spans="1:15" x14ac:dyDescent="0.3">
      <c r="A2110" s="5" t="str">
        <f>List!$I$6</f>
        <v>2018-19</v>
      </c>
      <c r="B2110" s="5" t="s">
        <v>116</v>
      </c>
      <c r="C2110" s="5">
        <v>1</v>
      </c>
      <c r="D2110" s="5" t="s">
        <v>1818</v>
      </c>
      <c r="E2110" s="5" t="s">
        <v>183</v>
      </c>
      <c r="F2110" s="5">
        <v>2</v>
      </c>
      <c r="G2110" s="5" t="s">
        <v>1423</v>
      </c>
      <c r="H2110" s="5" t="s">
        <v>1134</v>
      </c>
      <c r="I2110" s="5" t="s">
        <v>26</v>
      </c>
      <c r="J2110" s="5" t="s">
        <v>1805</v>
      </c>
      <c r="K2110" s="5" t="s">
        <v>34</v>
      </c>
      <c r="L2110" s="5" t="s">
        <v>35</v>
      </c>
      <c r="M2110" s="5" t="s">
        <v>1841</v>
      </c>
      <c r="N2110" s="6">
        <v>49500</v>
      </c>
      <c r="O2110" s="6">
        <v>12383118.462000001</v>
      </c>
    </row>
    <row r="2111" spans="1:15" x14ac:dyDescent="0.3">
      <c r="A2111" s="3" t="str">
        <f>List!$I$6</f>
        <v>2018-19</v>
      </c>
      <c r="B2111" s="3" t="s">
        <v>116</v>
      </c>
      <c r="C2111" s="3">
        <v>1</v>
      </c>
      <c r="D2111" s="3" t="s">
        <v>1818</v>
      </c>
      <c r="E2111" s="3" t="s">
        <v>70</v>
      </c>
      <c r="F2111" s="3">
        <v>54</v>
      </c>
      <c r="G2111" s="3" t="s">
        <v>591</v>
      </c>
      <c r="H2111" s="3" t="s">
        <v>967</v>
      </c>
      <c r="I2111" s="3" t="s">
        <v>59</v>
      </c>
      <c r="J2111" s="3" t="s">
        <v>44</v>
      </c>
      <c r="K2111" s="3" t="s">
        <v>27</v>
      </c>
      <c r="L2111" s="3" t="s">
        <v>35</v>
      </c>
      <c r="M2111" s="3" t="s">
        <v>1840</v>
      </c>
      <c r="N2111" s="4">
        <v>76500</v>
      </c>
      <c r="O2111" s="4">
        <v>2265854.5403999998</v>
      </c>
    </row>
    <row r="2112" spans="1:15" x14ac:dyDescent="0.3">
      <c r="A2112" s="5" t="str">
        <f>List!$I$6</f>
        <v>2018-19</v>
      </c>
      <c r="B2112" s="5" t="s">
        <v>16</v>
      </c>
      <c r="C2112" s="5">
        <v>10</v>
      </c>
      <c r="D2112" s="5" t="s">
        <v>1817</v>
      </c>
      <c r="E2112" s="5" t="s">
        <v>226</v>
      </c>
      <c r="F2112" s="5">
        <v>27</v>
      </c>
      <c r="G2112" s="5" t="s">
        <v>876</v>
      </c>
      <c r="H2112" s="5" t="s">
        <v>946</v>
      </c>
      <c r="I2112" s="5" t="s">
        <v>26</v>
      </c>
      <c r="J2112" s="5" t="s">
        <v>1805</v>
      </c>
      <c r="K2112" s="5" t="s">
        <v>48</v>
      </c>
      <c r="L2112" s="5" t="s">
        <v>55</v>
      </c>
      <c r="M2112" s="5" t="s">
        <v>1841</v>
      </c>
      <c r="N2112" s="6">
        <v>78000</v>
      </c>
      <c r="O2112" s="6">
        <v>619514.4375</v>
      </c>
    </row>
    <row r="2113" spans="1:15" x14ac:dyDescent="0.3">
      <c r="A2113" s="3" t="str">
        <f>List!$I$6</f>
        <v>2018-19</v>
      </c>
      <c r="B2113" s="3" t="s">
        <v>116</v>
      </c>
      <c r="C2113" s="3">
        <v>1</v>
      </c>
      <c r="D2113" s="3" t="s">
        <v>1818</v>
      </c>
      <c r="E2113" s="3" t="s">
        <v>209</v>
      </c>
      <c r="F2113" s="3">
        <v>81</v>
      </c>
      <c r="G2113" s="3" t="s">
        <v>1031</v>
      </c>
      <c r="H2113" s="3" t="s">
        <v>974</v>
      </c>
      <c r="I2113" s="3" t="s">
        <v>32</v>
      </c>
      <c r="J2113" s="3" t="s">
        <v>1806</v>
      </c>
      <c r="K2113" s="3" t="s">
        <v>48</v>
      </c>
      <c r="L2113" s="3" t="s">
        <v>49</v>
      </c>
      <c r="M2113" s="3" t="s">
        <v>1839</v>
      </c>
      <c r="N2113" s="4">
        <v>58500</v>
      </c>
      <c r="O2113" s="4">
        <v>14871246.046799999</v>
      </c>
    </row>
    <row r="2114" spans="1:15" x14ac:dyDescent="0.3">
      <c r="A2114" s="5" t="str">
        <f>List!$I$6</f>
        <v>2018-19</v>
      </c>
      <c r="B2114" s="5" t="s">
        <v>101</v>
      </c>
      <c r="C2114" s="5">
        <v>9</v>
      </c>
      <c r="D2114" s="5" t="s">
        <v>1816</v>
      </c>
      <c r="E2114" s="5" t="s">
        <v>332</v>
      </c>
      <c r="F2114" s="5">
        <v>12</v>
      </c>
      <c r="G2114" s="5" t="s">
        <v>1462</v>
      </c>
      <c r="H2114" s="5" t="s">
        <v>916</v>
      </c>
      <c r="I2114" s="5" t="s">
        <v>26</v>
      </c>
      <c r="J2114" s="5" t="s">
        <v>1805</v>
      </c>
      <c r="K2114" s="5" t="s">
        <v>48</v>
      </c>
      <c r="L2114" s="5" t="s">
        <v>55</v>
      </c>
      <c r="M2114" s="5" t="s">
        <v>1841</v>
      </c>
      <c r="N2114" s="6">
        <v>57000</v>
      </c>
      <c r="O2114" s="6">
        <v>664433.00352000003</v>
      </c>
    </row>
    <row r="2115" spans="1:15" x14ac:dyDescent="0.3">
      <c r="A2115" s="3" t="str">
        <f>List!$I$6</f>
        <v>2018-19</v>
      </c>
      <c r="B2115" s="3" t="s">
        <v>45</v>
      </c>
      <c r="C2115" s="3">
        <v>2</v>
      </c>
      <c r="D2115" s="3" t="s">
        <v>1818</v>
      </c>
      <c r="E2115" s="3" t="s">
        <v>109</v>
      </c>
      <c r="F2115" s="3">
        <v>76</v>
      </c>
      <c r="G2115" s="3" t="s">
        <v>1646</v>
      </c>
      <c r="H2115" s="3" t="s">
        <v>1113</v>
      </c>
      <c r="I2115" s="3" t="s">
        <v>32</v>
      </c>
      <c r="J2115" s="3" t="s">
        <v>33</v>
      </c>
      <c r="K2115" s="3" t="s">
        <v>48</v>
      </c>
      <c r="L2115" s="3" t="s">
        <v>49</v>
      </c>
      <c r="M2115" s="3" t="s">
        <v>1841</v>
      </c>
      <c r="N2115" s="4">
        <v>91500</v>
      </c>
      <c r="O2115" s="4">
        <v>467595.74400000001</v>
      </c>
    </row>
    <row r="2116" spans="1:15" x14ac:dyDescent="0.3">
      <c r="A2116" s="5" t="str">
        <f>List!$I$6</f>
        <v>2018-19</v>
      </c>
      <c r="B2116" s="5" t="s">
        <v>16</v>
      </c>
      <c r="C2116" s="5">
        <v>10</v>
      </c>
      <c r="D2116" s="5" t="s">
        <v>1817</v>
      </c>
      <c r="E2116" s="5" t="s">
        <v>330</v>
      </c>
      <c r="F2116" s="5">
        <v>81</v>
      </c>
      <c r="G2116" s="5" t="s">
        <v>300</v>
      </c>
      <c r="H2116" s="5" t="s">
        <v>307</v>
      </c>
      <c r="I2116" s="5" t="s">
        <v>20</v>
      </c>
      <c r="J2116" s="5" t="s">
        <v>33</v>
      </c>
      <c r="K2116" s="5" t="s">
        <v>48</v>
      </c>
      <c r="L2116" s="5" t="s">
        <v>49</v>
      </c>
      <c r="M2116" s="5" t="s">
        <v>1840</v>
      </c>
      <c r="N2116" s="6">
        <v>49500</v>
      </c>
      <c r="O2116" s="6">
        <v>1534013.8968000005</v>
      </c>
    </row>
    <row r="2117" spans="1:15" x14ac:dyDescent="0.3">
      <c r="A2117" s="3" t="str">
        <f>List!$I$6</f>
        <v>2018-19</v>
      </c>
      <c r="B2117" s="3" t="s">
        <v>83</v>
      </c>
      <c r="C2117" s="3">
        <v>3</v>
      </c>
      <c r="D2117" s="3" t="s">
        <v>1818</v>
      </c>
      <c r="E2117" s="3" t="s">
        <v>425</v>
      </c>
      <c r="F2117" s="3">
        <v>48</v>
      </c>
      <c r="G2117" s="3" t="s">
        <v>1620</v>
      </c>
      <c r="H2117" s="3" t="s">
        <v>1282</v>
      </c>
      <c r="I2117" s="3" t="s">
        <v>59</v>
      </c>
      <c r="J2117" s="3" t="s">
        <v>86</v>
      </c>
      <c r="K2117" s="3" t="s">
        <v>21</v>
      </c>
      <c r="L2117" s="3" t="s">
        <v>22</v>
      </c>
      <c r="M2117" s="3" t="s">
        <v>1840</v>
      </c>
      <c r="N2117" s="4">
        <v>75000</v>
      </c>
      <c r="O2117" s="4">
        <v>25730962.611200001</v>
      </c>
    </row>
    <row r="2118" spans="1:15" x14ac:dyDescent="0.3">
      <c r="A2118" s="5" t="str">
        <f>List!$I$6</f>
        <v>2018-19</v>
      </c>
      <c r="B2118" s="5" t="s">
        <v>125</v>
      </c>
      <c r="C2118" s="5">
        <v>7</v>
      </c>
      <c r="D2118" s="5" t="s">
        <v>1816</v>
      </c>
      <c r="E2118" s="5" t="s">
        <v>330</v>
      </c>
      <c r="F2118" s="5">
        <v>66</v>
      </c>
      <c r="G2118" s="5" t="s">
        <v>1687</v>
      </c>
      <c r="H2118" s="5" t="s">
        <v>976</v>
      </c>
      <c r="I2118" s="5" t="s">
        <v>54</v>
      </c>
      <c r="J2118" s="5" t="s">
        <v>44</v>
      </c>
      <c r="K2118" s="5" t="s">
        <v>21</v>
      </c>
      <c r="L2118" s="5" t="s">
        <v>22</v>
      </c>
      <c r="M2118" s="5" t="s">
        <v>1839</v>
      </c>
      <c r="N2118" s="6">
        <v>142500</v>
      </c>
      <c r="O2118" s="6">
        <v>3106115.3640000001</v>
      </c>
    </row>
    <row r="2119" spans="1:15" x14ac:dyDescent="0.3">
      <c r="A2119" s="3" t="str">
        <f>List!$I$6</f>
        <v>2018-19</v>
      </c>
      <c r="B2119" s="3" t="s">
        <v>125</v>
      </c>
      <c r="C2119" s="3">
        <v>7</v>
      </c>
      <c r="D2119" s="3" t="s">
        <v>1816</v>
      </c>
      <c r="E2119" s="3" t="s">
        <v>180</v>
      </c>
      <c r="F2119" s="3">
        <v>14</v>
      </c>
      <c r="G2119" s="3" t="s">
        <v>1688</v>
      </c>
      <c r="H2119" s="3" t="s">
        <v>1631</v>
      </c>
      <c r="I2119" s="3" t="s">
        <v>32</v>
      </c>
      <c r="J2119" s="3" t="s">
        <v>44</v>
      </c>
      <c r="K2119" s="3" t="s">
        <v>34</v>
      </c>
      <c r="L2119" s="3" t="s">
        <v>35</v>
      </c>
      <c r="M2119" s="3" t="s">
        <v>1839</v>
      </c>
      <c r="N2119" s="4">
        <v>90000</v>
      </c>
      <c r="O2119" s="4">
        <v>15175531.932</v>
      </c>
    </row>
    <row r="2120" spans="1:15" x14ac:dyDescent="0.3">
      <c r="A2120" s="5" t="str">
        <f>List!$I$6</f>
        <v>2018-19</v>
      </c>
      <c r="B2120" s="5" t="s">
        <v>83</v>
      </c>
      <c r="C2120" s="5">
        <v>3</v>
      </c>
      <c r="D2120" s="5" t="s">
        <v>1818</v>
      </c>
      <c r="E2120" s="5" t="s">
        <v>214</v>
      </c>
      <c r="F2120" s="5">
        <v>37</v>
      </c>
      <c r="G2120" s="5" t="s">
        <v>1647</v>
      </c>
      <c r="H2120" s="5" t="s">
        <v>957</v>
      </c>
      <c r="I2120" s="5" t="s">
        <v>63</v>
      </c>
      <c r="J2120" s="5" t="s">
        <v>86</v>
      </c>
      <c r="K2120" s="5" t="s">
        <v>21</v>
      </c>
      <c r="L2120" s="5" t="s">
        <v>22</v>
      </c>
      <c r="M2120" s="5" t="s">
        <v>1840</v>
      </c>
      <c r="N2120" s="6">
        <v>85500</v>
      </c>
      <c r="O2120" s="6">
        <v>9014828.6091600005</v>
      </c>
    </row>
    <row r="2121" spans="1:15" x14ac:dyDescent="0.3">
      <c r="A2121" s="3" t="str">
        <f>List!$I$6</f>
        <v>2018-19</v>
      </c>
      <c r="B2121" s="3" t="s">
        <v>76</v>
      </c>
      <c r="C2121" s="3">
        <v>4</v>
      </c>
      <c r="D2121" s="3" t="s">
        <v>1819</v>
      </c>
      <c r="E2121" s="3" t="s">
        <v>295</v>
      </c>
      <c r="F2121" s="3">
        <v>61</v>
      </c>
      <c r="G2121" s="3" t="s">
        <v>1391</v>
      </c>
      <c r="H2121" s="3" t="s">
        <v>568</v>
      </c>
      <c r="I2121" s="3" t="s">
        <v>20</v>
      </c>
      <c r="J2121" s="3" t="s">
        <v>1806</v>
      </c>
      <c r="K2121" s="3" t="s">
        <v>27</v>
      </c>
      <c r="L2121" s="3" t="s">
        <v>28</v>
      </c>
      <c r="M2121" s="3" t="s">
        <v>1839</v>
      </c>
      <c r="N2121" s="4">
        <v>87000</v>
      </c>
      <c r="O2121" s="4">
        <v>44235989.028000005</v>
      </c>
    </row>
    <row r="2122" spans="1:15" x14ac:dyDescent="0.3">
      <c r="A2122" s="5" t="str">
        <f>List!$I$6</f>
        <v>2018-19</v>
      </c>
      <c r="B2122" s="5" t="s">
        <v>36</v>
      </c>
      <c r="C2122" s="5">
        <v>8</v>
      </c>
      <c r="D2122" s="5" t="s">
        <v>1816</v>
      </c>
      <c r="E2122" s="5" t="s">
        <v>295</v>
      </c>
      <c r="F2122" s="5">
        <v>63</v>
      </c>
      <c r="G2122" s="5" t="s">
        <v>949</v>
      </c>
      <c r="H2122" s="5" t="s">
        <v>1343</v>
      </c>
      <c r="I2122" s="5" t="s">
        <v>54</v>
      </c>
      <c r="J2122" s="5" t="s">
        <v>1806</v>
      </c>
      <c r="K2122" s="5" t="s">
        <v>21</v>
      </c>
      <c r="L2122" s="5" t="s">
        <v>22</v>
      </c>
      <c r="M2122" s="5" t="s">
        <v>1841</v>
      </c>
      <c r="N2122" s="6">
        <v>63000</v>
      </c>
      <c r="O2122" s="6">
        <v>3834321.7374000004</v>
      </c>
    </row>
    <row r="2123" spans="1:15" x14ac:dyDescent="0.3">
      <c r="A2123" s="3" t="str">
        <f>List!$I$6</f>
        <v>2018-19</v>
      </c>
      <c r="B2123" s="3" t="s">
        <v>101</v>
      </c>
      <c r="C2123" s="3">
        <v>9</v>
      </c>
      <c r="D2123" s="3" t="s">
        <v>1816</v>
      </c>
      <c r="E2123" s="3" t="s">
        <v>145</v>
      </c>
      <c r="F2123" s="3">
        <v>3</v>
      </c>
      <c r="G2123" s="3" t="s">
        <v>1629</v>
      </c>
      <c r="H2123" s="3" t="s">
        <v>236</v>
      </c>
      <c r="I2123" s="3" t="s">
        <v>40</v>
      </c>
      <c r="J2123" s="3" t="s">
        <v>1806</v>
      </c>
      <c r="K2123" s="3" t="s">
        <v>34</v>
      </c>
      <c r="L2123" s="3" t="s">
        <v>35</v>
      </c>
      <c r="M2123" s="3" t="s">
        <v>1841</v>
      </c>
      <c r="N2123" s="4">
        <v>18000</v>
      </c>
      <c r="O2123" s="4">
        <v>2895249.5880000005</v>
      </c>
    </row>
    <row r="2124" spans="1:15" x14ac:dyDescent="0.3">
      <c r="A2124" s="5" t="str">
        <f>List!$I$6</f>
        <v>2018-19</v>
      </c>
      <c r="B2124" s="5" t="s">
        <v>116</v>
      </c>
      <c r="C2124" s="5">
        <v>1</v>
      </c>
      <c r="D2124" s="5" t="s">
        <v>1818</v>
      </c>
      <c r="E2124" s="5" t="s">
        <v>305</v>
      </c>
      <c r="F2124" s="5">
        <v>79</v>
      </c>
      <c r="G2124" s="5" t="s">
        <v>1197</v>
      </c>
      <c r="H2124" s="5" t="s">
        <v>1508</v>
      </c>
      <c r="I2124" s="5" t="s">
        <v>59</v>
      </c>
      <c r="J2124" s="5" t="s">
        <v>86</v>
      </c>
      <c r="K2124" s="5" t="s">
        <v>27</v>
      </c>
      <c r="L2124" s="5" t="s">
        <v>28</v>
      </c>
      <c r="M2124" s="5" t="s">
        <v>1840</v>
      </c>
      <c r="N2124" s="6">
        <v>90000</v>
      </c>
      <c r="O2124" s="6">
        <v>1364524.1279999998</v>
      </c>
    </row>
    <row r="2125" spans="1:15" x14ac:dyDescent="0.3">
      <c r="A2125" s="3" t="str">
        <f>List!$I$6</f>
        <v>2018-19</v>
      </c>
      <c r="B2125" s="3" t="s">
        <v>50</v>
      </c>
      <c r="C2125" s="3">
        <v>11</v>
      </c>
      <c r="D2125" s="3" t="s">
        <v>1817</v>
      </c>
      <c r="E2125" s="3" t="s">
        <v>136</v>
      </c>
      <c r="F2125" s="3">
        <v>66</v>
      </c>
      <c r="G2125" s="3" t="s">
        <v>886</v>
      </c>
      <c r="H2125" s="3" t="s">
        <v>561</v>
      </c>
      <c r="I2125" s="3" t="s">
        <v>20</v>
      </c>
      <c r="J2125" s="3" t="s">
        <v>1806</v>
      </c>
      <c r="K2125" s="3" t="s">
        <v>21</v>
      </c>
      <c r="L2125" s="3" t="s">
        <v>22</v>
      </c>
      <c r="M2125" s="3" t="s">
        <v>1840</v>
      </c>
      <c r="N2125" s="4">
        <v>114000</v>
      </c>
      <c r="O2125" s="4">
        <v>1006559.0480000002</v>
      </c>
    </row>
    <row r="2126" spans="1:15" x14ac:dyDescent="0.3">
      <c r="A2126" s="5" t="str">
        <f>List!$I$6</f>
        <v>2018-19</v>
      </c>
      <c r="B2126" s="5" t="s">
        <v>101</v>
      </c>
      <c r="C2126" s="5">
        <v>9</v>
      </c>
      <c r="D2126" s="5" t="s">
        <v>1816</v>
      </c>
      <c r="E2126" s="5" t="s">
        <v>250</v>
      </c>
      <c r="F2126" s="5">
        <v>53</v>
      </c>
      <c r="G2126" s="5" t="s">
        <v>1689</v>
      </c>
      <c r="H2126" s="5" t="s">
        <v>151</v>
      </c>
      <c r="I2126" s="5" t="s">
        <v>40</v>
      </c>
      <c r="J2126" s="5" t="s">
        <v>86</v>
      </c>
      <c r="K2126" s="5" t="s">
        <v>21</v>
      </c>
      <c r="L2126" s="5" t="s">
        <v>22</v>
      </c>
      <c r="M2126" s="5" t="s">
        <v>1841</v>
      </c>
      <c r="N2126" s="6">
        <v>121500</v>
      </c>
      <c r="O2126" s="6">
        <v>101881875.3372</v>
      </c>
    </row>
    <row r="2127" spans="1:15" x14ac:dyDescent="0.3">
      <c r="A2127" s="3" t="str">
        <f>List!$I$6</f>
        <v>2018-19</v>
      </c>
      <c r="B2127" s="3" t="s">
        <v>125</v>
      </c>
      <c r="C2127" s="3">
        <v>7</v>
      </c>
      <c r="D2127" s="3" t="s">
        <v>1816</v>
      </c>
      <c r="E2127" s="3" t="s">
        <v>119</v>
      </c>
      <c r="F2127" s="3">
        <v>50</v>
      </c>
      <c r="G2127" s="3" t="s">
        <v>919</v>
      </c>
      <c r="H2127" s="3" t="s">
        <v>926</v>
      </c>
      <c r="I2127" s="3" t="s">
        <v>26</v>
      </c>
      <c r="J2127" s="3" t="s">
        <v>86</v>
      </c>
      <c r="K2127" s="3" t="s">
        <v>21</v>
      </c>
      <c r="L2127" s="3" t="s">
        <v>22</v>
      </c>
      <c r="M2127" s="3" t="s">
        <v>1841</v>
      </c>
      <c r="N2127" s="4">
        <v>96000</v>
      </c>
      <c r="O2127" s="4">
        <v>592946.70336000004</v>
      </c>
    </row>
    <row r="2128" spans="1:15" x14ac:dyDescent="0.3">
      <c r="A2128" s="5" t="str">
        <f>List!$I$6</f>
        <v>2018-19</v>
      </c>
      <c r="B2128" s="5" t="s">
        <v>141</v>
      </c>
      <c r="C2128" s="5">
        <v>5</v>
      </c>
      <c r="D2128" s="5" t="s">
        <v>1819</v>
      </c>
      <c r="E2128" s="5" t="s">
        <v>195</v>
      </c>
      <c r="F2128" s="5">
        <v>12</v>
      </c>
      <c r="G2128" s="5" t="s">
        <v>406</v>
      </c>
      <c r="H2128" s="5" t="s">
        <v>373</v>
      </c>
      <c r="I2128" s="5" t="s">
        <v>20</v>
      </c>
      <c r="J2128" s="5" t="s">
        <v>44</v>
      </c>
      <c r="K2128" s="5" t="s">
        <v>48</v>
      </c>
      <c r="L2128" s="5" t="s">
        <v>55</v>
      </c>
      <c r="M2128" s="5" t="s">
        <v>1841</v>
      </c>
      <c r="N2128" s="6">
        <v>132000</v>
      </c>
      <c r="O2128" s="6">
        <v>8990979.1487999987</v>
      </c>
    </row>
    <row r="2129" spans="1:15" x14ac:dyDescent="0.3">
      <c r="A2129" s="3" t="str">
        <f>List!$I$6</f>
        <v>2018-19</v>
      </c>
      <c r="B2129" s="3" t="s">
        <v>50</v>
      </c>
      <c r="C2129" s="3">
        <v>11</v>
      </c>
      <c r="D2129" s="3" t="s">
        <v>1817</v>
      </c>
      <c r="E2129" s="3" t="s">
        <v>214</v>
      </c>
      <c r="F2129" s="3">
        <v>45</v>
      </c>
      <c r="G2129" s="3" t="s">
        <v>886</v>
      </c>
      <c r="H2129" s="3" t="s">
        <v>900</v>
      </c>
      <c r="I2129" s="3" t="s">
        <v>26</v>
      </c>
      <c r="J2129" s="3" t="s">
        <v>44</v>
      </c>
      <c r="K2129" s="3" t="s">
        <v>27</v>
      </c>
      <c r="L2129" s="3" t="s">
        <v>35</v>
      </c>
      <c r="M2129" s="3" t="s">
        <v>1840</v>
      </c>
      <c r="N2129" s="4">
        <v>25500</v>
      </c>
      <c r="O2129" s="4">
        <v>202636.22940000004</v>
      </c>
    </row>
    <row r="2130" spans="1:15" x14ac:dyDescent="0.3">
      <c r="A2130" s="5" t="str">
        <f>List!$I$6</f>
        <v>2018-19</v>
      </c>
      <c r="B2130" s="5" t="s">
        <v>76</v>
      </c>
      <c r="C2130" s="5">
        <v>4</v>
      </c>
      <c r="D2130" s="5" t="s">
        <v>1819</v>
      </c>
      <c r="E2130" s="5" t="s">
        <v>147</v>
      </c>
      <c r="F2130" s="5">
        <v>10</v>
      </c>
      <c r="G2130" s="5" t="s">
        <v>200</v>
      </c>
      <c r="H2130" s="5" t="s">
        <v>1493</v>
      </c>
      <c r="I2130" s="5" t="s">
        <v>20</v>
      </c>
      <c r="J2130" s="5" t="s">
        <v>1805</v>
      </c>
      <c r="K2130" s="5" t="s">
        <v>48</v>
      </c>
      <c r="L2130" s="5" t="s">
        <v>55</v>
      </c>
      <c r="M2130" s="5" t="s">
        <v>1841</v>
      </c>
      <c r="N2130" s="6">
        <v>138000</v>
      </c>
      <c r="O2130" s="6">
        <v>4138513.2800000003</v>
      </c>
    </row>
    <row r="2131" spans="1:15" x14ac:dyDescent="0.3">
      <c r="A2131" s="3" t="str">
        <f>List!$I$6</f>
        <v>2018-19</v>
      </c>
      <c r="B2131" s="3" t="s">
        <v>45</v>
      </c>
      <c r="C2131" s="3">
        <v>2</v>
      </c>
      <c r="D2131" s="3" t="s">
        <v>1818</v>
      </c>
      <c r="E2131" s="3" t="s">
        <v>96</v>
      </c>
      <c r="F2131" s="3">
        <v>24</v>
      </c>
      <c r="G2131" s="3" t="s">
        <v>997</v>
      </c>
      <c r="H2131" s="3" t="s">
        <v>130</v>
      </c>
      <c r="I2131" s="3" t="s">
        <v>80</v>
      </c>
      <c r="J2131" s="3" t="s">
        <v>33</v>
      </c>
      <c r="K2131" s="3" t="s">
        <v>48</v>
      </c>
      <c r="L2131" s="3" t="s">
        <v>49</v>
      </c>
      <c r="M2131" s="3" t="s">
        <v>1840</v>
      </c>
      <c r="N2131" s="4">
        <v>15000</v>
      </c>
      <c r="O2131" s="4">
        <v>108970.40000000001</v>
      </c>
    </row>
    <row r="2132" spans="1:15" x14ac:dyDescent="0.3">
      <c r="A2132" s="5" t="str">
        <f>List!$I$6</f>
        <v>2018-19</v>
      </c>
      <c r="B2132" s="5" t="s">
        <v>60</v>
      </c>
      <c r="C2132" s="5">
        <v>6</v>
      </c>
      <c r="D2132" s="5" t="s">
        <v>1819</v>
      </c>
      <c r="E2132" s="5" t="s">
        <v>374</v>
      </c>
      <c r="F2132" s="5">
        <v>48</v>
      </c>
      <c r="G2132" s="5" t="s">
        <v>1674</v>
      </c>
      <c r="H2132" s="5" t="s">
        <v>1029</v>
      </c>
      <c r="I2132" s="5" t="s">
        <v>20</v>
      </c>
      <c r="J2132" s="5" t="s">
        <v>86</v>
      </c>
      <c r="K2132" s="5" t="s">
        <v>21</v>
      </c>
      <c r="L2132" s="5" t="s">
        <v>22</v>
      </c>
      <c r="M2132" s="5" t="s">
        <v>1839</v>
      </c>
      <c r="N2132" s="6">
        <v>49500</v>
      </c>
      <c r="O2132" s="6">
        <v>1644356.8944000001</v>
      </c>
    </row>
    <row r="2133" spans="1:15" x14ac:dyDescent="0.3">
      <c r="A2133" s="3" t="str">
        <f>List!$I$6</f>
        <v>2018-19</v>
      </c>
      <c r="B2133" s="3" t="s">
        <v>16</v>
      </c>
      <c r="C2133" s="3">
        <v>10</v>
      </c>
      <c r="D2133" s="3" t="s">
        <v>1817</v>
      </c>
      <c r="E2133" s="3" t="s">
        <v>240</v>
      </c>
      <c r="F2133" s="3">
        <v>20</v>
      </c>
      <c r="G2133" s="3" t="s">
        <v>1082</v>
      </c>
      <c r="H2133" s="3" t="s">
        <v>334</v>
      </c>
      <c r="I2133" s="3" t="s">
        <v>80</v>
      </c>
      <c r="J2133" s="3" t="s">
        <v>1805</v>
      </c>
      <c r="K2133" s="3" t="s">
        <v>27</v>
      </c>
      <c r="L2133" s="3" t="s">
        <v>28</v>
      </c>
      <c r="M2133" s="3" t="s">
        <v>1839</v>
      </c>
      <c r="N2133" s="4">
        <v>70500</v>
      </c>
      <c r="O2133" s="4">
        <v>679798.95719999995</v>
      </c>
    </row>
    <row r="2134" spans="1:15" x14ac:dyDescent="0.3">
      <c r="A2134" s="5" t="str">
        <f>List!$I$6</f>
        <v>2018-19</v>
      </c>
      <c r="B2134" s="5" t="s">
        <v>101</v>
      </c>
      <c r="C2134" s="5">
        <v>9</v>
      </c>
      <c r="D2134" s="5" t="s">
        <v>1816</v>
      </c>
      <c r="E2134" s="5" t="s">
        <v>295</v>
      </c>
      <c r="F2134" s="5">
        <v>81</v>
      </c>
      <c r="G2134" s="5" t="s">
        <v>1690</v>
      </c>
      <c r="H2134" s="5" t="s">
        <v>47</v>
      </c>
      <c r="I2134" s="5" t="s">
        <v>20</v>
      </c>
      <c r="J2134" s="5" t="s">
        <v>1806</v>
      </c>
      <c r="K2134" s="5" t="s">
        <v>48</v>
      </c>
      <c r="L2134" s="5" t="s">
        <v>49</v>
      </c>
      <c r="M2134" s="5" t="s">
        <v>1840</v>
      </c>
      <c r="N2134" s="6">
        <v>54000</v>
      </c>
      <c r="O2134" s="6">
        <v>5476551.6959999995</v>
      </c>
    </row>
    <row r="2135" spans="1:15" x14ac:dyDescent="0.3">
      <c r="A2135" s="3" t="str">
        <f>List!$I$6</f>
        <v>2018-19</v>
      </c>
      <c r="B2135" s="3" t="s">
        <v>76</v>
      </c>
      <c r="C2135" s="3">
        <v>4</v>
      </c>
      <c r="D2135" s="3" t="s">
        <v>1819</v>
      </c>
      <c r="E2135" s="3" t="s">
        <v>332</v>
      </c>
      <c r="F2135" s="3">
        <v>5</v>
      </c>
      <c r="G2135" s="3" t="s">
        <v>1684</v>
      </c>
      <c r="H2135" s="3" t="s">
        <v>144</v>
      </c>
      <c r="I2135" s="3" t="s">
        <v>59</v>
      </c>
      <c r="J2135" s="3" t="s">
        <v>1806</v>
      </c>
      <c r="K2135" s="3" t="s">
        <v>34</v>
      </c>
      <c r="L2135" s="3" t="s">
        <v>35</v>
      </c>
      <c r="M2135" s="3" t="s">
        <v>1841</v>
      </c>
      <c r="N2135" s="4">
        <v>55500</v>
      </c>
      <c r="O2135" s="4">
        <v>343714.91880000004</v>
      </c>
    </row>
    <row r="2136" spans="1:15" x14ac:dyDescent="0.3">
      <c r="A2136" s="5" t="str">
        <f>List!$I$6</f>
        <v>2018-19</v>
      </c>
      <c r="B2136" s="5" t="s">
        <v>92</v>
      </c>
      <c r="C2136" s="5">
        <v>12</v>
      </c>
      <c r="D2136" s="5" t="s">
        <v>1817</v>
      </c>
      <c r="E2136" s="5" t="s">
        <v>614</v>
      </c>
      <c r="F2136" s="5">
        <v>66</v>
      </c>
      <c r="G2136" s="5" t="s">
        <v>605</v>
      </c>
      <c r="H2136" s="5" t="s">
        <v>283</v>
      </c>
      <c r="I2136" s="5" t="s">
        <v>59</v>
      </c>
      <c r="J2136" s="5" t="s">
        <v>86</v>
      </c>
      <c r="K2136" s="5" t="s">
        <v>21</v>
      </c>
      <c r="L2136" s="5" t="s">
        <v>22</v>
      </c>
      <c r="M2136" s="5" t="s">
        <v>1840</v>
      </c>
      <c r="N2136" s="6">
        <v>61500</v>
      </c>
      <c r="O2136" s="6">
        <v>5338349.9861999992</v>
      </c>
    </row>
    <row r="2137" spans="1:15" x14ac:dyDescent="0.3">
      <c r="A2137" s="3" t="str">
        <f>List!$I$6</f>
        <v>2018-19</v>
      </c>
      <c r="B2137" s="3" t="s">
        <v>83</v>
      </c>
      <c r="C2137" s="3">
        <v>3</v>
      </c>
      <c r="D2137" s="3" t="s">
        <v>1818</v>
      </c>
      <c r="E2137" s="3" t="s">
        <v>425</v>
      </c>
      <c r="F2137" s="3">
        <v>30</v>
      </c>
      <c r="G2137" s="3" t="s">
        <v>1004</v>
      </c>
      <c r="H2137" s="3" t="s">
        <v>1590</v>
      </c>
      <c r="I2137" s="3" t="s">
        <v>26</v>
      </c>
      <c r="J2137" s="3" t="s">
        <v>44</v>
      </c>
      <c r="K2137" s="3" t="s">
        <v>27</v>
      </c>
      <c r="L2137" s="3" t="s">
        <v>28</v>
      </c>
      <c r="M2137" s="3" t="s">
        <v>1840</v>
      </c>
      <c r="N2137" s="4">
        <v>30000</v>
      </c>
      <c r="O2137" s="4">
        <v>38305715.174999997</v>
      </c>
    </row>
    <row r="2138" spans="1:15" x14ac:dyDescent="0.3">
      <c r="A2138" s="5" t="str">
        <f>List!$I$6</f>
        <v>2018-19</v>
      </c>
      <c r="B2138" s="5" t="s">
        <v>36</v>
      </c>
      <c r="C2138" s="5">
        <v>8</v>
      </c>
      <c r="D2138" s="5" t="s">
        <v>1816</v>
      </c>
      <c r="E2138" s="5" t="s">
        <v>274</v>
      </c>
      <c r="F2138" s="5">
        <v>37</v>
      </c>
      <c r="G2138" s="5" t="s">
        <v>1222</v>
      </c>
      <c r="H2138" s="5" t="s">
        <v>1476</v>
      </c>
      <c r="I2138" s="5" t="s">
        <v>32</v>
      </c>
      <c r="J2138" s="5" t="s">
        <v>1806</v>
      </c>
      <c r="K2138" s="5" t="s">
        <v>21</v>
      </c>
      <c r="L2138" s="5" t="s">
        <v>22</v>
      </c>
      <c r="M2138" s="5" t="s">
        <v>1841</v>
      </c>
      <c r="N2138" s="6">
        <v>105000</v>
      </c>
      <c r="O2138" s="6">
        <v>3608395.0979999993</v>
      </c>
    </row>
    <row r="2139" spans="1:15" x14ac:dyDescent="0.3">
      <c r="A2139" s="3" t="str">
        <f>List!$I$6</f>
        <v>2018-19</v>
      </c>
      <c r="B2139" s="3" t="s">
        <v>16</v>
      </c>
      <c r="C2139" s="3">
        <v>10</v>
      </c>
      <c r="D2139" s="3" t="s">
        <v>1817</v>
      </c>
      <c r="E2139" s="3" t="s">
        <v>157</v>
      </c>
      <c r="F2139" s="3">
        <v>27</v>
      </c>
      <c r="G2139" s="3" t="s">
        <v>1152</v>
      </c>
      <c r="H2139" s="3" t="s">
        <v>290</v>
      </c>
      <c r="I2139" s="3" t="s">
        <v>26</v>
      </c>
      <c r="J2139" s="3" t="s">
        <v>72</v>
      </c>
      <c r="K2139" s="3" t="s">
        <v>48</v>
      </c>
      <c r="L2139" s="3" t="s">
        <v>55</v>
      </c>
      <c r="M2139" s="3" t="s">
        <v>1839</v>
      </c>
      <c r="N2139" s="4">
        <v>85500</v>
      </c>
      <c r="O2139" s="4">
        <v>469864.39500000002</v>
      </c>
    </row>
    <row r="2140" spans="1:15" x14ac:dyDescent="0.3">
      <c r="A2140" s="5" t="str">
        <f>List!$I$6</f>
        <v>2018-19</v>
      </c>
      <c r="B2140" s="5" t="s">
        <v>116</v>
      </c>
      <c r="C2140" s="5">
        <v>1</v>
      </c>
      <c r="D2140" s="5" t="s">
        <v>1818</v>
      </c>
      <c r="E2140" s="5" t="s">
        <v>112</v>
      </c>
      <c r="F2140" s="5">
        <v>61</v>
      </c>
      <c r="G2140" s="5" t="s">
        <v>1165</v>
      </c>
      <c r="H2140" s="5" t="s">
        <v>418</v>
      </c>
      <c r="I2140" s="5" t="s">
        <v>32</v>
      </c>
      <c r="J2140" s="5" t="s">
        <v>33</v>
      </c>
      <c r="K2140" s="5" t="s">
        <v>27</v>
      </c>
      <c r="L2140" s="5" t="s">
        <v>28</v>
      </c>
      <c r="M2140" s="5" t="s">
        <v>1839</v>
      </c>
      <c r="N2140" s="6">
        <v>79500</v>
      </c>
      <c r="O2140" s="6">
        <v>9009672.6719999984</v>
      </c>
    </row>
    <row r="2141" spans="1:15" x14ac:dyDescent="0.3">
      <c r="A2141" s="3" t="str">
        <f>List!$I$6</f>
        <v>2018-19</v>
      </c>
      <c r="B2141" s="3" t="s">
        <v>76</v>
      </c>
      <c r="C2141" s="3">
        <v>4</v>
      </c>
      <c r="D2141" s="3" t="s">
        <v>1819</v>
      </c>
      <c r="E2141" s="3" t="s">
        <v>260</v>
      </c>
      <c r="F2141" s="3">
        <v>65</v>
      </c>
      <c r="G2141" s="3" t="s">
        <v>1064</v>
      </c>
      <c r="H2141" s="3" t="s">
        <v>762</v>
      </c>
      <c r="I2141" s="3" t="s">
        <v>59</v>
      </c>
      <c r="J2141" s="3" t="s">
        <v>44</v>
      </c>
      <c r="K2141" s="3" t="s">
        <v>21</v>
      </c>
      <c r="L2141" s="3" t="s">
        <v>22</v>
      </c>
      <c r="M2141" s="3" t="s">
        <v>1841</v>
      </c>
      <c r="N2141" s="4">
        <v>85500</v>
      </c>
      <c r="O2141" s="4">
        <v>1588627.392</v>
      </c>
    </row>
    <row r="2142" spans="1:15" x14ac:dyDescent="0.3">
      <c r="A2142" s="5" t="str">
        <f>List!$I$6</f>
        <v>2018-19</v>
      </c>
      <c r="B2142" s="5" t="s">
        <v>45</v>
      </c>
      <c r="C2142" s="5">
        <v>2</v>
      </c>
      <c r="D2142" s="5" t="s">
        <v>1818</v>
      </c>
      <c r="E2142" s="5" t="s">
        <v>543</v>
      </c>
      <c r="F2142" s="5">
        <v>11</v>
      </c>
      <c r="G2142" s="5" t="s">
        <v>1383</v>
      </c>
      <c r="H2142" s="5" t="s">
        <v>490</v>
      </c>
      <c r="I2142" s="5" t="s">
        <v>20</v>
      </c>
      <c r="J2142" s="5" t="s">
        <v>33</v>
      </c>
      <c r="K2142" s="5" t="s">
        <v>21</v>
      </c>
      <c r="L2142" s="5" t="s">
        <v>22</v>
      </c>
      <c r="M2142" s="5" t="s">
        <v>1840</v>
      </c>
      <c r="N2142" s="6">
        <v>54000</v>
      </c>
      <c r="O2142" s="6">
        <v>3834806.5483199996</v>
      </c>
    </row>
    <row r="2143" spans="1:15" x14ac:dyDescent="0.3">
      <c r="A2143" s="3" t="str">
        <f>List!$I$6</f>
        <v>2018-19</v>
      </c>
      <c r="B2143" s="3" t="s">
        <v>101</v>
      </c>
      <c r="C2143" s="3">
        <v>9</v>
      </c>
      <c r="D2143" s="3" t="s">
        <v>1816</v>
      </c>
      <c r="E2143" s="3" t="s">
        <v>291</v>
      </c>
      <c r="F2143" s="3">
        <v>60</v>
      </c>
      <c r="G2143" s="3" t="s">
        <v>1506</v>
      </c>
      <c r="H2143" s="3" t="s">
        <v>1270</v>
      </c>
      <c r="I2143" s="3" t="s">
        <v>59</v>
      </c>
      <c r="J2143" s="3" t="s">
        <v>1805</v>
      </c>
      <c r="K2143" s="3" t="s">
        <v>27</v>
      </c>
      <c r="L2143" s="3" t="s">
        <v>28</v>
      </c>
      <c r="M2143" s="3" t="s">
        <v>1841</v>
      </c>
      <c r="N2143" s="4">
        <v>96000</v>
      </c>
      <c r="O2143" s="4">
        <v>439471.71750000003</v>
      </c>
    </row>
    <row r="2144" spans="1:15" x14ac:dyDescent="0.3">
      <c r="A2144" s="5" t="str">
        <f>List!$I$6</f>
        <v>2018-19</v>
      </c>
      <c r="B2144" s="5" t="s">
        <v>45</v>
      </c>
      <c r="C2144" s="5">
        <v>2</v>
      </c>
      <c r="D2144" s="5" t="s">
        <v>1818</v>
      </c>
      <c r="E2144" s="5" t="s">
        <v>73</v>
      </c>
      <c r="F2144" s="5">
        <v>24</v>
      </c>
      <c r="G2144" s="5" t="s">
        <v>1691</v>
      </c>
      <c r="H2144" s="5" t="s">
        <v>685</v>
      </c>
      <c r="I2144" s="5" t="s">
        <v>63</v>
      </c>
      <c r="J2144" s="5" t="s">
        <v>1805</v>
      </c>
      <c r="K2144" s="5" t="s">
        <v>48</v>
      </c>
      <c r="L2144" s="5" t="s">
        <v>49</v>
      </c>
      <c r="M2144" s="5" t="s">
        <v>1841</v>
      </c>
      <c r="N2144" s="6">
        <v>79500</v>
      </c>
      <c r="O2144" s="6">
        <v>2776389.1757999999</v>
      </c>
    </row>
    <row r="2145" spans="1:15" x14ac:dyDescent="0.3">
      <c r="A2145" s="3" t="str">
        <f>List!$I$6</f>
        <v>2018-19</v>
      </c>
      <c r="B2145" s="3" t="s">
        <v>50</v>
      </c>
      <c r="C2145" s="3">
        <v>11</v>
      </c>
      <c r="D2145" s="3" t="s">
        <v>1817</v>
      </c>
      <c r="E2145" s="3" t="s">
        <v>277</v>
      </c>
      <c r="F2145" s="3">
        <v>75</v>
      </c>
      <c r="G2145" s="3" t="s">
        <v>1541</v>
      </c>
      <c r="H2145" s="3" t="s">
        <v>1445</v>
      </c>
      <c r="I2145" s="3" t="s">
        <v>54</v>
      </c>
      <c r="J2145" s="3" t="s">
        <v>44</v>
      </c>
      <c r="K2145" s="3" t="s">
        <v>21</v>
      </c>
      <c r="L2145" s="3" t="s">
        <v>22</v>
      </c>
      <c r="M2145" s="3" t="s">
        <v>1840</v>
      </c>
      <c r="N2145" s="4">
        <v>76500</v>
      </c>
      <c r="O2145" s="4">
        <v>40313678.094360001</v>
      </c>
    </row>
    <row r="2146" spans="1:15" x14ac:dyDescent="0.3">
      <c r="A2146" s="5" t="str">
        <f>List!$I$6</f>
        <v>2018-19</v>
      </c>
      <c r="B2146" s="5" t="s">
        <v>125</v>
      </c>
      <c r="C2146" s="5">
        <v>7</v>
      </c>
      <c r="D2146" s="5" t="s">
        <v>1816</v>
      </c>
      <c r="E2146" s="5" t="s">
        <v>180</v>
      </c>
      <c r="F2146" s="5">
        <v>74</v>
      </c>
      <c r="G2146" s="5" t="s">
        <v>1620</v>
      </c>
      <c r="H2146" s="5" t="s">
        <v>177</v>
      </c>
      <c r="I2146" s="5" t="s">
        <v>80</v>
      </c>
      <c r="J2146" s="5" t="s">
        <v>86</v>
      </c>
      <c r="K2146" s="5" t="s">
        <v>27</v>
      </c>
      <c r="L2146" s="5" t="s">
        <v>28</v>
      </c>
      <c r="M2146" s="5" t="s">
        <v>1841</v>
      </c>
      <c r="N2146" s="6">
        <v>61500</v>
      </c>
      <c r="O2146" s="6">
        <v>18838740.483199999</v>
      </c>
    </row>
    <row r="2147" spans="1:15" x14ac:dyDescent="0.3">
      <c r="A2147" s="3" t="str">
        <f>List!$I$6</f>
        <v>2018-19</v>
      </c>
      <c r="B2147" s="3" t="s">
        <v>50</v>
      </c>
      <c r="C2147" s="3">
        <v>11</v>
      </c>
      <c r="D2147" s="3" t="s">
        <v>1817</v>
      </c>
      <c r="E2147" s="3" t="s">
        <v>147</v>
      </c>
      <c r="F2147" s="3">
        <v>83</v>
      </c>
      <c r="G2147" s="3" t="s">
        <v>623</v>
      </c>
      <c r="H2147" s="3" t="s">
        <v>448</v>
      </c>
      <c r="I2147" s="3" t="s">
        <v>80</v>
      </c>
      <c r="J2147" s="3" t="s">
        <v>1806</v>
      </c>
      <c r="K2147" s="3" t="s">
        <v>27</v>
      </c>
      <c r="L2147" s="3" t="s">
        <v>28</v>
      </c>
      <c r="M2147" s="3" t="s">
        <v>1839</v>
      </c>
      <c r="N2147" s="4">
        <v>54000</v>
      </c>
      <c r="O2147" s="4">
        <v>1294432.1121600003</v>
      </c>
    </row>
    <row r="2148" spans="1:15" x14ac:dyDescent="0.3">
      <c r="A2148" s="5" t="str">
        <f>List!$I$6</f>
        <v>2018-19</v>
      </c>
      <c r="B2148" s="5" t="s">
        <v>50</v>
      </c>
      <c r="C2148" s="5">
        <v>11</v>
      </c>
      <c r="D2148" s="5" t="s">
        <v>1817</v>
      </c>
      <c r="E2148" s="5" t="s">
        <v>112</v>
      </c>
      <c r="F2148" s="5">
        <v>76</v>
      </c>
      <c r="G2148" s="5" t="s">
        <v>268</v>
      </c>
      <c r="H2148" s="5" t="s">
        <v>1524</v>
      </c>
      <c r="I2148" s="5" t="s">
        <v>26</v>
      </c>
      <c r="J2148" s="5" t="s">
        <v>1805</v>
      </c>
      <c r="K2148" s="5" t="s">
        <v>48</v>
      </c>
      <c r="L2148" s="5" t="s">
        <v>49</v>
      </c>
      <c r="M2148" s="5" t="s">
        <v>1839</v>
      </c>
      <c r="N2148" s="6">
        <v>42000</v>
      </c>
      <c r="O2148" s="6">
        <v>10270242.259199999</v>
      </c>
    </row>
    <row r="2149" spans="1:15" x14ac:dyDescent="0.3">
      <c r="A2149" s="3" t="str">
        <f>List!$I$6</f>
        <v>2018-19</v>
      </c>
      <c r="B2149" s="3" t="s">
        <v>125</v>
      </c>
      <c r="C2149" s="3">
        <v>7</v>
      </c>
      <c r="D2149" s="3" t="s">
        <v>1816</v>
      </c>
      <c r="E2149" s="3" t="s">
        <v>260</v>
      </c>
      <c r="F2149" s="3">
        <v>64</v>
      </c>
      <c r="G2149" s="3" t="s">
        <v>349</v>
      </c>
      <c r="H2149" s="3" t="s">
        <v>603</v>
      </c>
      <c r="I2149" s="3" t="s">
        <v>63</v>
      </c>
      <c r="J2149" s="3" t="s">
        <v>44</v>
      </c>
      <c r="K2149" s="3" t="s">
        <v>48</v>
      </c>
      <c r="L2149" s="3" t="s">
        <v>49</v>
      </c>
      <c r="M2149" s="3" t="s">
        <v>1840</v>
      </c>
      <c r="N2149" s="4">
        <v>46500</v>
      </c>
      <c r="O2149" s="4">
        <v>1172145.50244</v>
      </c>
    </row>
    <row r="2150" spans="1:15" x14ac:dyDescent="0.3">
      <c r="A2150" s="5" t="str">
        <f>List!$I$6</f>
        <v>2018-19</v>
      </c>
      <c r="B2150" s="5" t="s">
        <v>83</v>
      </c>
      <c r="C2150" s="5">
        <v>3</v>
      </c>
      <c r="D2150" s="5" t="s">
        <v>1818</v>
      </c>
      <c r="E2150" s="5" t="s">
        <v>73</v>
      </c>
      <c r="F2150" s="5">
        <v>46</v>
      </c>
      <c r="G2150" s="5" t="s">
        <v>1587</v>
      </c>
      <c r="H2150" s="5" t="s">
        <v>1124</v>
      </c>
      <c r="I2150" s="5" t="s">
        <v>54</v>
      </c>
      <c r="J2150" s="5" t="s">
        <v>86</v>
      </c>
      <c r="K2150" s="5" t="s">
        <v>34</v>
      </c>
      <c r="L2150" s="5" t="s">
        <v>35</v>
      </c>
      <c r="M2150" s="5" t="s">
        <v>1840</v>
      </c>
      <c r="N2150" s="6">
        <v>78000</v>
      </c>
      <c r="O2150" s="6">
        <v>638635.25440000009</v>
      </c>
    </row>
    <row r="2151" spans="1:15" x14ac:dyDescent="0.3">
      <c r="A2151" s="3" t="str">
        <f>List!$I$6</f>
        <v>2018-19</v>
      </c>
      <c r="B2151" s="3" t="s">
        <v>101</v>
      </c>
      <c r="C2151" s="3">
        <v>9</v>
      </c>
      <c r="D2151" s="3" t="s">
        <v>1816</v>
      </c>
      <c r="E2151" s="3" t="s">
        <v>41</v>
      </c>
      <c r="F2151" s="3">
        <v>74</v>
      </c>
      <c r="G2151" s="3" t="s">
        <v>1692</v>
      </c>
      <c r="H2151" s="3" t="s">
        <v>391</v>
      </c>
      <c r="I2151" s="3" t="s">
        <v>54</v>
      </c>
      <c r="J2151" s="3" t="s">
        <v>86</v>
      </c>
      <c r="K2151" s="3" t="s">
        <v>27</v>
      </c>
      <c r="L2151" s="3" t="s">
        <v>28</v>
      </c>
      <c r="M2151" s="3" t="s">
        <v>1839</v>
      </c>
      <c r="N2151" s="4">
        <v>124500</v>
      </c>
      <c r="O2151" s="4">
        <v>16575606.7578</v>
      </c>
    </row>
    <row r="2152" spans="1:15" x14ac:dyDescent="0.3">
      <c r="A2152" s="5" t="str">
        <f>List!$I$6</f>
        <v>2018-19</v>
      </c>
      <c r="B2152" s="5" t="s">
        <v>83</v>
      </c>
      <c r="C2152" s="5">
        <v>3</v>
      </c>
      <c r="D2152" s="5" t="s">
        <v>1818</v>
      </c>
      <c r="E2152" s="5" t="s">
        <v>286</v>
      </c>
      <c r="F2152" s="5">
        <v>50</v>
      </c>
      <c r="G2152" s="5" t="s">
        <v>562</v>
      </c>
      <c r="H2152" s="5" t="s">
        <v>62</v>
      </c>
      <c r="I2152" s="5" t="s">
        <v>63</v>
      </c>
      <c r="J2152" s="5" t="s">
        <v>33</v>
      </c>
      <c r="K2152" s="5" t="s">
        <v>21</v>
      </c>
      <c r="L2152" s="5" t="s">
        <v>22</v>
      </c>
      <c r="M2152" s="5" t="s">
        <v>1841</v>
      </c>
      <c r="N2152" s="6">
        <v>87000</v>
      </c>
      <c r="O2152" s="6">
        <v>1433957.0608000001</v>
      </c>
    </row>
    <row r="2153" spans="1:15" x14ac:dyDescent="0.3">
      <c r="A2153" s="3" t="str">
        <f>List!$I$6</f>
        <v>2018-19</v>
      </c>
      <c r="B2153" s="3" t="s">
        <v>83</v>
      </c>
      <c r="C2153" s="3">
        <v>3</v>
      </c>
      <c r="D2153" s="3" t="s">
        <v>1818</v>
      </c>
      <c r="E2153" s="3" t="s">
        <v>170</v>
      </c>
      <c r="F2153" s="3">
        <v>45</v>
      </c>
      <c r="G2153" s="3" t="s">
        <v>735</v>
      </c>
      <c r="H2153" s="3" t="s">
        <v>367</v>
      </c>
      <c r="I2153" s="3" t="s">
        <v>20</v>
      </c>
      <c r="J2153" s="3" t="s">
        <v>1805</v>
      </c>
      <c r="K2153" s="3" t="s">
        <v>34</v>
      </c>
      <c r="L2153" s="3" t="s">
        <v>35</v>
      </c>
      <c r="M2153" s="3" t="s">
        <v>1840</v>
      </c>
      <c r="N2153" s="4">
        <v>139500</v>
      </c>
      <c r="O2153" s="4">
        <v>58321194.80879999</v>
      </c>
    </row>
    <row r="2154" spans="1:15" x14ac:dyDescent="0.3">
      <c r="A2154" s="5" t="str">
        <f>List!$I$6</f>
        <v>2018-19</v>
      </c>
      <c r="B2154" s="5" t="s">
        <v>50</v>
      </c>
      <c r="C2154" s="5">
        <v>11</v>
      </c>
      <c r="D2154" s="5" t="s">
        <v>1817</v>
      </c>
      <c r="E2154" s="5" t="s">
        <v>64</v>
      </c>
      <c r="F2154" s="5">
        <v>73</v>
      </c>
      <c r="G2154" s="5" t="s">
        <v>1598</v>
      </c>
      <c r="H2154" s="5" t="s">
        <v>1075</v>
      </c>
      <c r="I2154" s="5" t="s">
        <v>59</v>
      </c>
      <c r="J2154" s="5" t="s">
        <v>72</v>
      </c>
      <c r="K2154" s="5" t="s">
        <v>48</v>
      </c>
      <c r="L2154" s="5" t="s">
        <v>49</v>
      </c>
      <c r="M2154" s="5" t="s">
        <v>1839</v>
      </c>
      <c r="N2154" s="6">
        <v>48000</v>
      </c>
      <c r="O2154" s="6">
        <v>1275539.8656000001</v>
      </c>
    </row>
    <row r="2155" spans="1:15" x14ac:dyDescent="0.3">
      <c r="A2155" s="3" t="str">
        <f>List!$I$6</f>
        <v>2018-19</v>
      </c>
      <c r="B2155" s="3" t="s">
        <v>50</v>
      </c>
      <c r="C2155" s="3">
        <v>11</v>
      </c>
      <c r="D2155" s="3" t="s">
        <v>1817</v>
      </c>
      <c r="E2155" s="3" t="s">
        <v>73</v>
      </c>
      <c r="F2155" s="3">
        <v>69</v>
      </c>
      <c r="G2155" s="3" t="s">
        <v>960</v>
      </c>
      <c r="H2155" s="3" t="s">
        <v>271</v>
      </c>
      <c r="I2155" s="3" t="s">
        <v>63</v>
      </c>
      <c r="J2155" s="3" t="s">
        <v>72</v>
      </c>
      <c r="K2155" s="3" t="s">
        <v>34</v>
      </c>
      <c r="L2155" s="3" t="s">
        <v>35</v>
      </c>
      <c r="M2155" s="3" t="s">
        <v>1841</v>
      </c>
      <c r="N2155" s="4">
        <v>87000</v>
      </c>
      <c r="O2155" s="4">
        <v>1534902.5691999998</v>
      </c>
    </row>
    <row r="2156" spans="1:15" x14ac:dyDescent="0.3">
      <c r="A2156" s="5" t="str">
        <f>List!$I$6</f>
        <v>2018-19</v>
      </c>
      <c r="B2156" s="5" t="s">
        <v>16</v>
      </c>
      <c r="C2156" s="5">
        <v>10</v>
      </c>
      <c r="D2156" s="5" t="s">
        <v>1817</v>
      </c>
      <c r="E2156" s="5" t="s">
        <v>202</v>
      </c>
      <c r="F2156" s="5">
        <v>27</v>
      </c>
      <c r="G2156" s="5" t="s">
        <v>1693</v>
      </c>
      <c r="H2156" s="5" t="s">
        <v>913</v>
      </c>
      <c r="I2156" s="5" t="s">
        <v>63</v>
      </c>
      <c r="J2156" s="5" t="s">
        <v>33</v>
      </c>
      <c r="K2156" s="5" t="s">
        <v>48</v>
      </c>
      <c r="L2156" s="5" t="s">
        <v>55</v>
      </c>
      <c r="M2156" s="5" t="s">
        <v>1840</v>
      </c>
      <c r="N2156" s="6">
        <v>102000</v>
      </c>
      <c r="O2156" s="6">
        <v>1276306.4159999997</v>
      </c>
    </row>
    <row r="2157" spans="1:15" x14ac:dyDescent="0.3">
      <c r="A2157" s="3" t="str">
        <f>List!$I$6</f>
        <v>2018-19</v>
      </c>
      <c r="B2157" s="3" t="s">
        <v>16</v>
      </c>
      <c r="C2157" s="3">
        <v>10</v>
      </c>
      <c r="D2157" s="3" t="s">
        <v>1817</v>
      </c>
      <c r="E2157" s="3" t="s">
        <v>264</v>
      </c>
      <c r="F2157" s="3">
        <v>53</v>
      </c>
      <c r="G2157" s="3" t="s">
        <v>1650</v>
      </c>
      <c r="H2157" s="3" t="s">
        <v>62</v>
      </c>
      <c r="I2157" s="3" t="s">
        <v>63</v>
      </c>
      <c r="J2157" s="3" t="s">
        <v>33</v>
      </c>
      <c r="K2157" s="3" t="s">
        <v>21</v>
      </c>
      <c r="L2157" s="3" t="s">
        <v>22</v>
      </c>
      <c r="M2157" s="3" t="s">
        <v>1841</v>
      </c>
      <c r="N2157" s="4">
        <v>34500</v>
      </c>
      <c r="O2157" s="4">
        <v>723548.42559999996</v>
      </c>
    </row>
    <row r="2158" spans="1:15" x14ac:dyDescent="0.3">
      <c r="A2158" s="5" t="str">
        <f>List!$I$6</f>
        <v>2018-19</v>
      </c>
      <c r="B2158" s="5" t="s">
        <v>125</v>
      </c>
      <c r="C2158" s="5">
        <v>7</v>
      </c>
      <c r="D2158" s="5" t="s">
        <v>1816</v>
      </c>
      <c r="E2158" s="5" t="s">
        <v>475</v>
      </c>
      <c r="F2158" s="5">
        <v>66</v>
      </c>
      <c r="G2158" s="5" t="s">
        <v>1532</v>
      </c>
      <c r="H2158" s="5" t="s">
        <v>1307</v>
      </c>
      <c r="I2158" s="5" t="s">
        <v>63</v>
      </c>
      <c r="J2158" s="5" t="s">
        <v>44</v>
      </c>
      <c r="K2158" s="5" t="s">
        <v>21</v>
      </c>
      <c r="L2158" s="5" t="s">
        <v>22</v>
      </c>
      <c r="M2158" s="5" t="s">
        <v>1839</v>
      </c>
      <c r="N2158" s="6">
        <v>106500</v>
      </c>
      <c r="O2158" s="6">
        <v>834375.47400000005</v>
      </c>
    </row>
    <row r="2159" spans="1:15" x14ac:dyDescent="0.3">
      <c r="A2159" s="3" t="str">
        <f>List!$I$6</f>
        <v>2018-19</v>
      </c>
      <c r="B2159" s="3" t="s">
        <v>45</v>
      </c>
      <c r="C2159" s="3">
        <v>2</v>
      </c>
      <c r="D2159" s="3" t="s">
        <v>1818</v>
      </c>
      <c r="E2159" s="3" t="s">
        <v>180</v>
      </c>
      <c r="F2159" s="3">
        <v>10</v>
      </c>
      <c r="G2159" s="3" t="s">
        <v>815</v>
      </c>
      <c r="H2159" s="3" t="s">
        <v>903</v>
      </c>
      <c r="I2159" s="3" t="s">
        <v>20</v>
      </c>
      <c r="J2159" s="3" t="s">
        <v>44</v>
      </c>
      <c r="K2159" s="3" t="s">
        <v>48</v>
      </c>
      <c r="L2159" s="3" t="s">
        <v>55</v>
      </c>
      <c r="M2159" s="3" t="s">
        <v>1841</v>
      </c>
      <c r="N2159" s="4">
        <v>34500</v>
      </c>
      <c r="O2159" s="4">
        <v>218368.30752</v>
      </c>
    </row>
    <row r="2160" spans="1:15" x14ac:dyDescent="0.3">
      <c r="A2160" s="5" t="str">
        <f>List!$I$6</f>
        <v>2018-19</v>
      </c>
      <c r="B2160" s="5" t="s">
        <v>101</v>
      </c>
      <c r="C2160" s="5">
        <v>9</v>
      </c>
      <c r="D2160" s="5" t="s">
        <v>1816</v>
      </c>
      <c r="E2160" s="5" t="s">
        <v>51</v>
      </c>
      <c r="F2160" s="5">
        <v>78</v>
      </c>
      <c r="G2160" s="5" t="s">
        <v>792</v>
      </c>
      <c r="H2160" s="5" t="s">
        <v>951</v>
      </c>
      <c r="I2160" s="5" t="s">
        <v>40</v>
      </c>
      <c r="J2160" s="5" t="s">
        <v>1805</v>
      </c>
      <c r="K2160" s="5" t="s">
        <v>27</v>
      </c>
      <c r="L2160" s="5" t="s">
        <v>28</v>
      </c>
      <c r="M2160" s="5" t="s">
        <v>1840</v>
      </c>
      <c r="N2160" s="6">
        <v>129000</v>
      </c>
      <c r="O2160" s="6">
        <v>3083554.7335999999</v>
      </c>
    </row>
    <row r="2161" spans="1:15" x14ac:dyDescent="0.3">
      <c r="A2161" s="3" t="str">
        <f>List!$I$6</f>
        <v>2018-19</v>
      </c>
      <c r="B2161" s="3" t="s">
        <v>50</v>
      </c>
      <c r="C2161" s="3">
        <v>11</v>
      </c>
      <c r="D2161" s="3" t="s">
        <v>1817</v>
      </c>
      <c r="E2161" s="3" t="s">
        <v>160</v>
      </c>
      <c r="F2161" s="3">
        <v>52</v>
      </c>
      <c r="G2161" s="3" t="s">
        <v>74</v>
      </c>
      <c r="H2161" s="3" t="s">
        <v>911</v>
      </c>
      <c r="I2161" s="3" t="s">
        <v>32</v>
      </c>
      <c r="J2161" s="3" t="s">
        <v>86</v>
      </c>
      <c r="K2161" s="3" t="s">
        <v>34</v>
      </c>
      <c r="L2161" s="3" t="s">
        <v>35</v>
      </c>
      <c r="M2161" s="3" t="s">
        <v>1841</v>
      </c>
      <c r="N2161" s="4">
        <v>142500</v>
      </c>
      <c r="O2161" s="4">
        <v>13757629.485600002</v>
      </c>
    </row>
    <row r="2162" spans="1:15" x14ac:dyDescent="0.3">
      <c r="A2162" s="5" t="str">
        <f>List!$I$6</f>
        <v>2018-19</v>
      </c>
      <c r="B2162" s="5" t="s">
        <v>83</v>
      </c>
      <c r="C2162" s="5">
        <v>3</v>
      </c>
      <c r="D2162" s="5" t="s">
        <v>1818</v>
      </c>
      <c r="E2162" s="5" t="s">
        <v>46</v>
      </c>
      <c r="F2162" s="5">
        <v>64</v>
      </c>
      <c r="G2162" s="5" t="s">
        <v>1066</v>
      </c>
      <c r="H2162" s="5" t="s">
        <v>329</v>
      </c>
      <c r="I2162" s="5" t="s">
        <v>54</v>
      </c>
      <c r="J2162" s="5" t="s">
        <v>44</v>
      </c>
      <c r="K2162" s="5" t="s">
        <v>48</v>
      </c>
      <c r="L2162" s="5" t="s">
        <v>49</v>
      </c>
      <c r="M2162" s="5" t="s">
        <v>1839</v>
      </c>
      <c r="N2162" s="6">
        <v>105000</v>
      </c>
      <c r="O2162" s="6">
        <v>2381003.2400000002</v>
      </c>
    </row>
    <row r="2163" spans="1:15" x14ac:dyDescent="0.3">
      <c r="A2163" s="3" t="str">
        <f>List!$I$6</f>
        <v>2018-19</v>
      </c>
      <c r="B2163" s="3" t="s">
        <v>60</v>
      </c>
      <c r="C2163" s="3">
        <v>6</v>
      </c>
      <c r="D2163" s="3" t="s">
        <v>1819</v>
      </c>
      <c r="E2163" s="3" t="s">
        <v>439</v>
      </c>
      <c r="F2163" s="3">
        <v>76</v>
      </c>
      <c r="G2163" s="3" t="s">
        <v>375</v>
      </c>
      <c r="H2163" s="3" t="s">
        <v>980</v>
      </c>
      <c r="I2163" s="3" t="s">
        <v>80</v>
      </c>
      <c r="J2163" s="3" t="s">
        <v>1805</v>
      </c>
      <c r="K2163" s="3" t="s">
        <v>48</v>
      </c>
      <c r="L2163" s="3" t="s">
        <v>49</v>
      </c>
      <c r="M2163" s="3" t="s">
        <v>1840</v>
      </c>
      <c r="N2163" s="4">
        <v>96000</v>
      </c>
      <c r="O2163" s="4">
        <v>352827.90400000004</v>
      </c>
    </row>
    <row r="2164" spans="1:15" x14ac:dyDescent="0.3">
      <c r="A2164" s="5" t="str">
        <f>List!$I$6</f>
        <v>2018-19</v>
      </c>
      <c r="B2164" s="5" t="s">
        <v>76</v>
      </c>
      <c r="C2164" s="5">
        <v>4</v>
      </c>
      <c r="D2164" s="5" t="s">
        <v>1819</v>
      </c>
      <c r="E2164" s="5" t="s">
        <v>191</v>
      </c>
      <c r="F2164" s="5">
        <v>83</v>
      </c>
      <c r="G2164" s="5" t="s">
        <v>1520</v>
      </c>
      <c r="H2164" s="5" t="s">
        <v>448</v>
      </c>
      <c r="I2164" s="5" t="s">
        <v>80</v>
      </c>
      <c r="J2164" s="5" t="s">
        <v>1806</v>
      </c>
      <c r="K2164" s="5" t="s">
        <v>27</v>
      </c>
      <c r="L2164" s="5" t="s">
        <v>28</v>
      </c>
      <c r="M2164" s="5" t="s">
        <v>1840</v>
      </c>
      <c r="N2164" s="6">
        <v>69000</v>
      </c>
      <c r="O2164" s="6">
        <v>40886350.586400002</v>
      </c>
    </row>
    <row r="2165" spans="1:15" x14ac:dyDescent="0.3">
      <c r="A2165" s="3" t="str">
        <f>List!$I$6</f>
        <v>2018-19</v>
      </c>
      <c r="B2165" s="3" t="s">
        <v>125</v>
      </c>
      <c r="C2165" s="3">
        <v>7</v>
      </c>
      <c r="D2165" s="3" t="s">
        <v>1816</v>
      </c>
      <c r="E2165" s="3" t="s">
        <v>109</v>
      </c>
      <c r="F2165" s="3">
        <v>52</v>
      </c>
      <c r="G2165" s="3" t="s">
        <v>143</v>
      </c>
      <c r="H2165" s="3" t="s">
        <v>900</v>
      </c>
      <c r="I2165" s="3" t="s">
        <v>26</v>
      </c>
      <c r="J2165" s="3" t="s">
        <v>44</v>
      </c>
      <c r="K2165" s="3" t="s">
        <v>27</v>
      </c>
      <c r="L2165" s="3" t="s">
        <v>35</v>
      </c>
      <c r="M2165" s="3" t="s">
        <v>1840</v>
      </c>
      <c r="N2165" s="4">
        <v>36000</v>
      </c>
      <c r="O2165" s="4">
        <v>4720758.9504000004</v>
      </c>
    </row>
    <row r="2166" spans="1:15" x14ac:dyDescent="0.3">
      <c r="A2166" s="5" t="str">
        <f>List!$I$6</f>
        <v>2018-19</v>
      </c>
      <c r="B2166" s="5" t="s">
        <v>141</v>
      </c>
      <c r="C2166" s="5">
        <v>5</v>
      </c>
      <c r="D2166" s="5" t="s">
        <v>1819</v>
      </c>
      <c r="E2166" s="5" t="s">
        <v>214</v>
      </c>
      <c r="F2166" s="5">
        <v>81</v>
      </c>
      <c r="G2166" s="5" t="s">
        <v>761</v>
      </c>
      <c r="H2166" s="5" t="s">
        <v>1112</v>
      </c>
      <c r="I2166" s="5" t="s">
        <v>26</v>
      </c>
      <c r="J2166" s="5" t="s">
        <v>1806</v>
      </c>
      <c r="K2166" s="5" t="s">
        <v>48</v>
      </c>
      <c r="L2166" s="5" t="s">
        <v>49</v>
      </c>
      <c r="M2166" s="5" t="s">
        <v>1840</v>
      </c>
      <c r="N2166" s="6">
        <v>79500</v>
      </c>
      <c r="O2166" s="6">
        <v>276249.82770000002</v>
      </c>
    </row>
    <row r="2167" spans="1:15" x14ac:dyDescent="0.3">
      <c r="A2167" s="3" t="str">
        <f>List!$I$6</f>
        <v>2018-19</v>
      </c>
      <c r="B2167" s="3" t="s">
        <v>141</v>
      </c>
      <c r="C2167" s="3">
        <v>5</v>
      </c>
      <c r="D2167" s="3" t="s">
        <v>1819</v>
      </c>
      <c r="E2167" s="3" t="s">
        <v>540</v>
      </c>
      <c r="F2167" s="3">
        <v>57</v>
      </c>
      <c r="G2167" s="3" t="s">
        <v>1690</v>
      </c>
      <c r="H2167" s="3" t="s">
        <v>231</v>
      </c>
      <c r="I2167" s="3" t="s">
        <v>32</v>
      </c>
      <c r="J2167" s="3" t="s">
        <v>33</v>
      </c>
      <c r="K2167" s="3" t="s">
        <v>27</v>
      </c>
      <c r="L2167" s="3" t="s">
        <v>35</v>
      </c>
      <c r="M2167" s="3" t="s">
        <v>1840</v>
      </c>
      <c r="N2167" s="4">
        <v>106500</v>
      </c>
      <c r="O2167" s="4">
        <v>9720879.2603999991</v>
      </c>
    </row>
    <row r="2168" spans="1:15" x14ac:dyDescent="0.3">
      <c r="A2168" s="5" t="str">
        <f>List!$I$6</f>
        <v>2018-19</v>
      </c>
      <c r="B2168" s="5" t="s">
        <v>16</v>
      </c>
      <c r="C2168" s="5">
        <v>10</v>
      </c>
      <c r="D2168" s="5" t="s">
        <v>1817</v>
      </c>
      <c r="E2168" s="5" t="s">
        <v>344</v>
      </c>
      <c r="F2168" s="5">
        <v>53</v>
      </c>
      <c r="G2168" s="5" t="s">
        <v>1432</v>
      </c>
      <c r="H2168" s="5" t="s">
        <v>1274</v>
      </c>
      <c r="I2168" s="5" t="s">
        <v>32</v>
      </c>
      <c r="J2168" s="5" t="s">
        <v>44</v>
      </c>
      <c r="K2168" s="5" t="s">
        <v>21</v>
      </c>
      <c r="L2168" s="5" t="s">
        <v>22</v>
      </c>
      <c r="M2168" s="5" t="s">
        <v>1841</v>
      </c>
      <c r="N2168" s="6">
        <v>60000</v>
      </c>
      <c r="O2168" s="6">
        <v>4973449.8527999995</v>
      </c>
    </row>
    <row r="2169" spans="1:15" x14ac:dyDescent="0.3">
      <c r="A2169" s="3" t="str">
        <f>List!$I$6</f>
        <v>2018-19</v>
      </c>
      <c r="B2169" s="3" t="s">
        <v>60</v>
      </c>
      <c r="C2169" s="3">
        <v>6</v>
      </c>
      <c r="D2169" s="3" t="s">
        <v>1819</v>
      </c>
      <c r="E2169" s="3" t="s">
        <v>569</v>
      </c>
      <c r="F2169" s="3">
        <v>27</v>
      </c>
      <c r="G2169" s="3" t="s">
        <v>1207</v>
      </c>
      <c r="H2169" s="3" t="s">
        <v>414</v>
      </c>
      <c r="I2169" s="3" t="s">
        <v>63</v>
      </c>
      <c r="J2169" s="3" t="s">
        <v>33</v>
      </c>
      <c r="K2169" s="3" t="s">
        <v>48</v>
      </c>
      <c r="L2169" s="3" t="s">
        <v>55</v>
      </c>
      <c r="M2169" s="3" t="s">
        <v>1841</v>
      </c>
      <c r="N2169" s="4">
        <v>55500</v>
      </c>
      <c r="O2169" s="4">
        <v>204375.864</v>
      </c>
    </row>
    <row r="2170" spans="1:15" x14ac:dyDescent="0.3">
      <c r="A2170" s="5" t="str">
        <f>List!$I$6</f>
        <v>2018-19</v>
      </c>
      <c r="B2170" s="5" t="s">
        <v>36</v>
      </c>
      <c r="C2170" s="5">
        <v>8</v>
      </c>
      <c r="D2170" s="5" t="s">
        <v>1816</v>
      </c>
      <c r="E2170" s="5" t="s">
        <v>73</v>
      </c>
      <c r="F2170" s="5">
        <v>50</v>
      </c>
      <c r="G2170" s="5" t="s">
        <v>1057</v>
      </c>
      <c r="H2170" s="5" t="s">
        <v>827</v>
      </c>
      <c r="I2170" s="5" t="s">
        <v>59</v>
      </c>
      <c r="J2170" s="5" t="s">
        <v>1805</v>
      </c>
      <c r="K2170" s="5" t="s">
        <v>21</v>
      </c>
      <c r="L2170" s="5" t="s">
        <v>22</v>
      </c>
      <c r="M2170" s="5" t="s">
        <v>1841</v>
      </c>
      <c r="N2170" s="6">
        <v>37500</v>
      </c>
      <c r="O2170" s="6">
        <v>5099090.04</v>
      </c>
    </row>
    <row r="2171" spans="1:15" x14ac:dyDescent="0.3">
      <c r="A2171" s="3" t="str">
        <f>List!$I$6</f>
        <v>2018-19</v>
      </c>
      <c r="B2171" s="3" t="s">
        <v>101</v>
      </c>
      <c r="C2171" s="3">
        <v>9</v>
      </c>
      <c r="D2171" s="3" t="s">
        <v>1816</v>
      </c>
      <c r="E2171" s="3" t="s">
        <v>180</v>
      </c>
      <c r="F2171" s="3">
        <v>23</v>
      </c>
      <c r="G2171" s="3" t="s">
        <v>914</v>
      </c>
      <c r="H2171" s="3" t="s">
        <v>174</v>
      </c>
      <c r="I2171" s="3" t="s">
        <v>80</v>
      </c>
      <c r="J2171" s="3" t="s">
        <v>44</v>
      </c>
      <c r="K2171" s="3" t="s">
        <v>48</v>
      </c>
      <c r="L2171" s="3" t="s">
        <v>49</v>
      </c>
      <c r="M2171" s="3" t="s">
        <v>1840</v>
      </c>
      <c r="N2171" s="4">
        <v>99000</v>
      </c>
      <c r="O2171" s="4">
        <v>11026860.597720001</v>
      </c>
    </row>
    <row r="2172" spans="1:15" x14ac:dyDescent="0.3">
      <c r="A2172" s="5" t="str">
        <f>List!$I$6</f>
        <v>2018-19</v>
      </c>
      <c r="B2172" s="5" t="s">
        <v>125</v>
      </c>
      <c r="C2172" s="5">
        <v>7</v>
      </c>
      <c r="D2172" s="5" t="s">
        <v>1816</v>
      </c>
      <c r="E2172" s="5" t="s">
        <v>238</v>
      </c>
      <c r="F2172" s="5">
        <v>10</v>
      </c>
      <c r="G2172" s="5" t="s">
        <v>1438</v>
      </c>
      <c r="H2172" s="5" t="s">
        <v>522</v>
      </c>
      <c r="I2172" s="5" t="s">
        <v>54</v>
      </c>
      <c r="J2172" s="5" t="s">
        <v>72</v>
      </c>
      <c r="K2172" s="5" t="s">
        <v>48</v>
      </c>
      <c r="L2172" s="5" t="s">
        <v>55</v>
      </c>
      <c r="M2172" s="5" t="s">
        <v>1839</v>
      </c>
      <c r="N2172" s="6">
        <v>79500</v>
      </c>
      <c r="O2172" s="6">
        <v>2258079.7976000002</v>
      </c>
    </row>
    <row r="2173" spans="1:15" x14ac:dyDescent="0.3">
      <c r="A2173" s="3" t="str">
        <f>List!$I$6</f>
        <v>2018-19</v>
      </c>
      <c r="B2173" s="3" t="s">
        <v>101</v>
      </c>
      <c r="C2173" s="3">
        <v>9</v>
      </c>
      <c r="D2173" s="3" t="s">
        <v>1816</v>
      </c>
      <c r="E2173" s="3" t="s">
        <v>104</v>
      </c>
      <c r="F2173" s="3">
        <v>64</v>
      </c>
      <c r="G2173" s="3" t="s">
        <v>619</v>
      </c>
      <c r="H2173" s="3" t="s">
        <v>641</v>
      </c>
      <c r="I2173" s="3" t="s">
        <v>63</v>
      </c>
      <c r="J2173" s="3" t="s">
        <v>33</v>
      </c>
      <c r="K2173" s="3" t="s">
        <v>48</v>
      </c>
      <c r="L2173" s="3" t="s">
        <v>49</v>
      </c>
      <c r="M2173" s="3" t="s">
        <v>1840</v>
      </c>
      <c r="N2173" s="4">
        <v>73500</v>
      </c>
      <c r="O2173" s="4">
        <v>11781057.29724</v>
      </c>
    </row>
    <row r="2174" spans="1:15" x14ac:dyDescent="0.3">
      <c r="A2174" s="5" t="str">
        <f>List!$I$6</f>
        <v>2018-19</v>
      </c>
      <c r="B2174" s="5" t="s">
        <v>50</v>
      </c>
      <c r="C2174" s="5">
        <v>11</v>
      </c>
      <c r="D2174" s="5" t="s">
        <v>1817</v>
      </c>
      <c r="E2174" s="5" t="s">
        <v>267</v>
      </c>
      <c r="F2174" s="5">
        <v>52</v>
      </c>
      <c r="G2174" s="5" t="s">
        <v>1356</v>
      </c>
      <c r="H2174" s="5" t="s">
        <v>1469</v>
      </c>
      <c r="I2174" s="5" t="s">
        <v>54</v>
      </c>
      <c r="J2174" s="5" t="s">
        <v>44</v>
      </c>
      <c r="K2174" s="5" t="s">
        <v>34</v>
      </c>
      <c r="L2174" s="5" t="s">
        <v>35</v>
      </c>
      <c r="M2174" s="5" t="s">
        <v>1841</v>
      </c>
      <c r="N2174" s="6">
        <v>142500</v>
      </c>
      <c r="O2174" s="6">
        <v>1463406.7139999999</v>
      </c>
    </row>
    <row r="2175" spans="1:15" x14ac:dyDescent="0.3">
      <c r="A2175" s="3" t="str">
        <f>List!$I$6</f>
        <v>2018-19</v>
      </c>
      <c r="B2175" s="3" t="s">
        <v>16</v>
      </c>
      <c r="C2175" s="3">
        <v>10</v>
      </c>
      <c r="D2175" s="3" t="s">
        <v>1817</v>
      </c>
      <c r="E2175" s="3" t="s">
        <v>160</v>
      </c>
      <c r="F2175" s="3">
        <v>73</v>
      </c>
      <c r="G2175" s="3" t="s">
        <v>1492</v>
      </c>
      <c r="H2175" s="3" t="s">
        <v>689</v>
      </c>
      <c r="I2175" s="3" t="s">
        <v>32</v>
      </c>
      <c r="J2175" s="3" t="s">
        <v>1805</v>
      </c>
      <c r="K2175" s="3" t="s">
        <v>48</v>
      </c>
      <c r="L2175" s="3" t="s">
        <v>49</v>
      </c>
      <c r="M2175" s="3" t="s">
        <v>1839</v>
      </c>
      <c r="N2175" s="4">
        <v>60000</v>
      </c>
      <c r="O2175" s="4">
        <v>965389.70880000002</v>
      </c>
    </row>
    <row r="2176" spans="1:15" x14ac:dyDescent="0.3">
      <c r="A2176" s="5" t="str">
        <f>List!$I$6</f>
        <v>2018-19</v>
      </c>
      <c r="B2176" s="5" t="s">
        <v>141</v>
      </c>
      <c r="C2176" s="5">
        <v>5</v>
      </c>
      <c r="D2176" s="5" t="s">
        <v>1819</v>
      </c>
      <c r="E2176" s="5" t="s">
        <v>264</v>
      </c>
      <c r="F2176" s="5">
        <v>49</v>
      </c>
      <c r="G2176" s="5" t="s">
        <v>351</v>
      </c>
      <c r="H2176" s="5" t="s">
        <v>911</v>
      </c>
      <c r="I2176" s="5" t="s">
        <v>32</v>
      </c>
      <c r="J2176" s="5" t="s">
        <v>86</v>
      </c>
      <c r="K2176" s="5" t="s">
        <v>34</v>
      </c>
      <c r="L2176" s="5" t="s">
        <v>35</v>
      </c>
      <c r="M2176" s="5" t="s">
        <v>1839</v>
      </c>
      <c r="N2176" s="6">
        <v>72000</v>
      </c>
      <c r="O2176" s="6">
        <v>1096446.6374400002</v>
      </c>
    </row>
    <row r="2177" spans="1:15" x14ac:dyDescent="0.3">
      <c r="A2177" s="3" t="str">
        <f>List!$I$6</f>
        <v>2018-19</v>
      </c>
      <c r="B2177" s="3" t="s">
        <v>116</v>
      </c>
      <c r="C2177" s="3">
        <v>1</v>
      </c>
      <c r="D2177" s="3" t="s">
        <v>1818</v>
      </c>
      <c r="E2177" s="3" t="s">
        <v>109</v>
      </c>
      <c r="F2177" s="3">
        <v>12</v>
      </c>
      <c r="G2177" s="3" t="s">
        <v>615</v>
      </c>
      <c r="H2177" s="3" t="s">
        <v>723</v>
      </c>
      <c r="I2177" s="3" t="s">
        <v>80</v>
      </c>
      <c r="J2177" s="3" t="s">
        <v>44</v>
      </c>
      <c r="K2177" s="3" t="s">
        <v>48</v>
      </c>
      <c r="L2177" s="3" t="s">
        <v>55</v>
      </c>
      <c r="M2177" s="3" t="s">
        <v>1840</v>
      </c>
      <c r="N2177" s="4">
        <v>99000</v>
      </c>
      <c r="O2177" s="4">
        <v>3457390.3056000001</v>
      </c>
    </row>
    <row r="2178" spans="1:15" x14ac:dyDescent="0.3">
      <c r="A2178" s="5" t="str">
        <f>List!$I$6</f>
        <v>2018-19</v>
      </c>
      <c r="B2178" s="5" t="s">
        <v>141</v>
      </c>
      <c r="C2178" s="5">
        <v>5</v>
      </c>
      <c r="D2178" s="5" t="s">
        <v>1819</v>
      </c>
      <c r="E2178" s="5" t="s">
        <v>274</v>
      </c>
      <c r="F2178" s="5">
        <v>71</v>
      </c>
      <c r="G2178" s="5" t="s">
        <v>715</v>
      </c>
      <c r="H2178" s="5" t="s">
        <v>1443</v>
      </c>
      <c r="I2178" s="5" t="s">
        <v>63</v>
      </c>
      <c r="J2178" s="5" t="s">
        <v>1806</v>
      </c>
      <c r="K2178" s="5" t="s">
        <v>34</v>
      </c>
      <c r="L2178" s="5" t="s">
        <v>35</v>
      </c>
      <c r="M2178" s="5" t="s">
        <v>1839</v>
      </c>
      <c r="N2178" s="6">
        <v>109500</v>
      </c>
      <c r="O2178" s="6">
        <v>2682426.6392000001</v>
      </c>
    </row>
    <row r="2179" spans="1:15" x14ac:dyDescent="0.3">
      <c r="A2179" s="3" t="str">
        <f>List!$I$6</f>
        <v>2018-19</v>
      </c>
      <c r="B2179" s="3" t="s">
        <v>116</v>
      </c>
      <c r="C2179" s="3">
        <v>1</v>
      </c>
      <c r="D2179" s="3" t="s">
        <v>1818</v>
      </c>
      <c r="E2179" s="3" t="s">
        <v>51</v>
      </c>
      <c r="F2179" s="3">
        <v>11</v>
      </c>
      <c r="G2179" s="3" t="s">
        <v>1694</v>
      </c>
      <c r="H2179" s="3" t="s">
        <v>113</v>
      </c>
      <c r="I2179" s="3" t="s">
        <v>20</v>
      </c>
      <c r="J2179" s="3" t="s">
        <v>86</v>
      </c>
      <c r="K2179" s="3" t="s">
        <v>21</v>
      </c>
      <c r="L2179" s="3" t="s">
        <v>22</v>
      </c>
      <c r="M2179" s="3" t="s">
        <v>1840</v>
      </c>
      <c r="N2179" s="4">
        <v>73500</v>
      </c>
      <c r="O2179" s="4">
        <v>2938225.2592000002</v>
      </c>
    </row>
    <row r="2180" spans="1:15" x14ac:dyDescent="0.3">
      <c r="A2180" s="5" t="str">
        <f>List!$I$6</f>
        <v>2018-19</v>
      </c>
      <c r="B2180" s="5" t="s">
        <v>76</v>
      </c>
      <c r="C2180" s="5">
        <v>4</v>
      </c>
      <c r="D2180" s="5" t="s">
        <v>1819</v>
      </c>
      <c r="E2180" s="5" t="s">
        <v>335</v>
      </c>
      <c r="F2180" s="5">
        <v>74</v>
      </c>
      <c r="G2180" s="5" t="s">
        <v>693</v>
      </c>
      <c r="H2180" s="5" t="s">
        <v>259</v>
      </c>
      <c r="I2180" s="5" t="s">
        <v>54</v>
      </c>
      <c r="J2180" s="5" t="s">
        <v>72</v>
      </c>
      <c r="K2180" s="5" t="s">
        <v>27</v>
      </c>
      <c r="L2180" s="5" t="s">
        <v>28</v>
      </c>
      <c r="M2180" s="5" t="s">
        <v>1840</v>
      </c>
      <c r="N2180" s="6">
        <v>121500</v>
      </c>
      <c r="O2180" s="6">
        <v>17292477.213</v>
      </c>
    </row>
    <row r="2181" spans="1:15" x14ac:dyDescent="0.3">
      <c r="A2181" s="3" t="str">
        <f>List!$I$6</f>
        <v>2018-19</v>
      </c>
      <c r="B2181" s="3" t="s">
        <v>60</v>
      </c>
      <c r="C2181" s="3">
        <v>6</v>
      </c>
      <c r="D2181" s="3" t="s">
        <v>1819</v>
      </c>
      <c r="E2181" s="3" t="s">
        <v>131</v>
      </c>
      <c r="F2181" s="3">
        <v>39</v>
      </c>
      <c r="G2181" s="3" t="s">
        <v>1104</v>
      </c>
      <c r="H2181" s="3" t="s">
        <v>1020</v>
      </c>
      <c r="I2181" s="3" t="s">
        <v>59</v>
      </c>
      <c r="J2181" s="3" t="s">
        <v>86</v>
      </c>
      <c r="K2181" s="3" t="s">
        <v>48</v>
      </c>
      <c r="L2181" s="3" t="s">
        <v>55</v>
      </c>
      <c r="M2181" s="3" t="s">
        <v>1840</v>
      </c>
      <c r="N2181" s="4">
        <v>36000</v>
      </c>
      <c r="O2181" s="4">
        <v>1287125.0832000002</v>
      </c>
    </row>
    <row r="2182" spans="1:15" x14ac:dyDescent="0.3">
      <c r="A2182" s="5" t="str">
        <f>List!$I$6</f>
        <v>2018-19</v>
      </c>
      <c r="B2182" s="5" t="s">
        <v>92</v>
      </c>
      <c r="C2182" s="5">
        <v>12</v>
      </c>
      <c r="D2182" s="5" t="s">
        <v>1817</v>
      </c>
      <c r="E2182" s="5" t="s">
        <v>41</v>
      </c>
      <c r="F2182" s="5">
        <v>73</v>
      </c>
      <c r="G2182" s="5" t="s">
        <v>175</v>
      </c>
      <c r="H2182" s="5" t="s">
        <v>329</v>
      </c>
      <c r="I2182" s="5" t="s">
        <v>54</v>
      </c>
      <c r="J2182" s="5" t="s">
        <v>44</v>
      </c>
      <c r="K2182" s="5" t="s">
        <v>48</v>
      </c>
      <c r="L2182" s="5" t="s">
        <v>49</v>
      </c>
      <c r="M2182" s="5" t="s">
        <v>1841</v>
      </c>
      <c r="N2182" s="6">
        <v>145500</v>
      </c>
      <c r="O2182" s="6">
        <v>36548711.856360003</v>
      </c>
    </row>
    <row r="2183" spans="1:15" x14ac:dyDescent="0.3">
      <c r="A2183" s="3" t="str">
        <f>List!$I$6</f>
        <v>2018-19</v>
      </c>
      <c r="B2183" s="3" t="s">
        <v>141</v>
      </c>
      <c r="C2183" s="3">
        <v>5</v>
      </c>
      <c r="D2183" s="3" t="s">
        <v>1819</v>
      </c>
      <c r="E2183" s="3" t="s">
        <v>73</v>
      </c>
      <c r="F2183" s="3">
        <v>12</v>
      </c>
      <c r="G2183" s="3" t="s">
        <v>1644</v>
      </c>
      <c r="H2183" s="3" t="s">
        <v>1026</v>
      </c>
      <c r="I2183" s="3" t="s">
        <v>59</v>
      </c>
      <c r="J2183" s="3" t="s">
        <v>44</v>
      </c>
      <c r="K2183" s="3" t="s">
        <v>48</v>
      </c>
      <c r="L2183" s="3" t="s">
        <v>55</v>
      </c>
      <c r="M2183" s="3" t="s">
        <v>1841</v>
      </c>
      <c r="N2183" s="4">
        <v>54000</v>
      </c>
      <c r="O2183" s="4">
        <v>13972311.587520001</v>
      </c>
    </row>
    <row r="2184" spans="1:15" x14ac:dyDescent="0.3">
      <c r="A2184" s="5" t="str">
        <f>List!$I$6</f>
        <v>2018-19</v>
      </c>
      <c r="B2184" s="5" t="s">
        <v>141</v>
      </c>
      <c r="C2184" s="5">
        <v>5</v>
      </c>
      <c r="D2184" s="5" t="s">
        <v>1819</v>
      </c>
      <c r="E2184" s="5" t="s">
        <v>463</v>
      </c>
      <c r="F2184" s="5">
        <v>66</v>
      </c>
      <c r="G2184" s="5" t="s">
        <v>336</v>
      </c>
      <c r="H2184" s="5" t="s">
        <v>373</v>
      </c>
      <c r="I2184" s="5" t="s">
        <v>40</v>
      </c>
      <c r="J2184" s="5" t="s">
        <v>86</v>
      </c>
      <c r="K2184" s="5" t="s">
        <v>21</v>
      </c>
      <c r="L2184" s="5" t="s">
        <v>22</v>
      </c>
      <c r="M2184" s="5" t="s">
        <v>1839</v>
      </c>
      <c r="N2184" s="6">
        <v>55500</v>
      </c>
      <c r="O2184" s="6">
        <v>188568.01656000002</v>
      </c>
    </row>
    <row r="2185" spans="1:15" x14ac:dyDescent="0.3">
      <c r="A2185" s="3" t="str">
        <f>List!$I$6</f>
        <v>2018-19</v>
      </c>
      <c r="B2185" s="3" t="s">
        <v>83</v>
      </c>
      <c r="C2185" s="3">
        <v>3</v>
      </c>
      <c r="D2185" s="3" t="s">
        <v>1818</v>
      </c>
      <c r="E2185" s="3" t="s">
        <v>439</v>
      </c>
      <c r="F2185" s="3">
        <v>60</v>
      </c>
      <c r="G2185" s="3" t="s">
        <v>1659</v>
      </c>
      <c r="H2185" s="3" t="s">
        <v>462</v>
      </c>
      <c r="I2185" s="3" t="s">
        <v>63</v>
      </c>
      <c r="J2185" s="3" t="s">
        <v>1805</v>
      </c>
      <c r="K2185" s="3" t="s">
        <v>27</v>
      </c>
      <c r="L2185" s="3" t="s">
        <v>28</v>
      </c>
      <c r="M2185" s="3" t="s">
        <v>1841</v>
      </c>
      <c r="N2185" s="4">
        <v>117000</v>
      </c>
      <c r="O2185" s="4">
        <v>462688.85519999993</v>
      </c>
    </row>
    <row r="2186" spans="1:15" x14ac:dyDescent="0.3">
      <c r="A2186" s="5" t="str">
        <f>List!$I$6</f>
        <v>2018-19</v>
      </c>
      <c r="B2186" s="5" t="s">
        <v>141</v>
      </c>
      <c r="C2186" s="5">
        <v>5</v>
      </c>
      <c r="D2186" s="5" t="s">
        <v>1819</v>
      </c>
      <c r="E2186" s="5" t="s">
        <v>195</v>
      </c>
      <c r="F2186" s="5">
        <v>73</v>
      </c>
      <c r="G2186" s="5" t="s">
        <v>981</v>
      </c>
      <c r="H2186" s="5" t="s">
        <v>1565</v>
      </c>
      <c r="I2186" s="5" t="s">
        <v>59</v>
      </c>
      <c r="J2186" s="5" t="s">
        <v>1806</v>
      </c>
      <c r="K2186" s="5" t="s">
        <v>48</v>
      </c>
      <c r="L2186" s="5" t="s">
        <v>49</v>
      </c>
      <c r="M2186" s="5" t="s">
        <v>1840</v>
      </c>
      <c r="N2186" s="6">
        <v>55500</v>
      </c>
      <c r="O2186" s="6">
        <v>2514294.7502000001</v>
      </c>
    </row>
    <row r="2187" spans="1:15" x14ac:dyDescent="0.3">
      <c r="A2187" s="3" t="str">
        <f>List!$I$6</f>
        <v>2018-19</v>
      </c>
      <c r="B2187" s="3" t="s">
        <v>92</v>
      </c>
      <c r="C2187" s="3">
        <v>12</v>
      </c>
      <c r="D2187" s="3" t="s">
        <v>1817</v>
      </c>
      <c r="E2187" s="3" t="s">
        <v>180</v>
      </c>
      <c r="F2187" s="3">
        <v>13</v>
      </c>
      <c r="G2187" s="3" t="s">
        <v>1695</v>
      </c>
      <c r="H2187" s="3" t="s">
        <v>172</v>
      </c>
      <c r="I2187" s="3" t="s">
        <v>59</v>
      </c>
      <c r="J2187" s="3" t="s">
        <v>33</v>
      </c>
      <c r="K2187" s="3" t="s">
        <v>34</v>
      </c>
      <c r="L2187" s="3" t="s">
        <v>35</v>
      </c>
      <c r="M2187" s="3" t="s">
        <v>1840</v>
      </c>
      <c r="N2187" s="4">
        <v>108000</v>
      </c>
      <c r="O2187" s="4">
        <v>405032.34815999994</v>
      </c>
    </row>
    <row r="2188" spans="1:15" x14ac:dyDescent="0.3">
      <c r="A2188" s="5" t="str">
        <f>List!$I$6</f>
        <v>2018-19</v>
      </c>
      <c r="B2188" s="5" t="s">
        <v>50</v>
      </c>
      <c r="C2188" s="5">
        <v>11</v>
      </c>
      <c r="D2188" s="5" t="s">
        <v>1817</v>
      </c>
      <c r="E2188" s="5" t="s">
        <v>421</v>
      </c>
      <c r="F2188" s="5">
        <v>42</v>
      </c>
      <c r="G2188" s="5" t="s">
        <v>1085</v>
      </c>
      <c r="H2188" s="5" t="s">
        <v>1141</v>
      </c>
      <c r="I2188" s="5" t="s">
        <v>54</v>
      </c>
      <c r="J2188" s="5" t="s">
        <v>86</v>
      </c>
      <c r="K2188" s="5" t="s">
        <v>21</v>
      </c>
      <c r="L2188" s="5" t="s">
        <v>22</v>
      </c>
      <c r="M2188" s="5" t="s">
        <v>1841</v>
      </c>
      <c r="N2188" s="6">
        <v>97500</v>
      </c>
      <c r="O2188" s="6">
        <v>995782.78800000018</v>
      </c>
    </row>
    <row r="2189" spans="1:15" x14ac:dyDescent="0.3">
      <c r="A2189" s="3" t="str">
        <f>List!$I$6</f>
        <v>2018-19</v>
      </c>
      <c r="B2189" s="3" t="s">
        <v>60</v>
      </c>
      <c r="C2189" s="3">
        <v>6</v>
      </c>
      <c r="D2189" s="3" t="s">
        <v>1819</v>
      </c>
      <c r="E2189" s="3" t="s">
        <v>344</v>
      </c>
      <c r="F2189" s="3">
        <v>23</v>
      </c>
      <c r="G2189" s="3" t="s">
        <v>1167</v>
      </c>
      <c r="H2189" s="3" t="s">
        <v>1696</v>
      </c>
      <c r="I2189" s="3" t="s">
        <v>54</v>
      </c>
      <c r="J2189" s="3" t="s">
        <v>72</v>
      </c>
      <c r="K2189" s="3" t="s">
        <v>48</v>
      </c>
      <c r="L2189" s="3" t="s">
        <v>49</v>
      </c>
      <c r="M2189" s="3" t="s">
        <v>1841</v>
      </c>
      <c r="N2189" s="4">
        <v>90000</v>
      </c>
      <c r="O2189" s="4">
        <v>6130213.0559999999</v>
      </c>
    </row>
    <row r="2190" spans="1:15" x14ac:dyDescent="0.3">
      <c r="A2190" s="5" t="str">
        <f>List!$I$6</f>
        <v>2018-19</v>
      </c>
      <c r="B2190" s="5" t="s">
        <v>60</v>
      </c>
      <c r="C2190" s="5">
        <v>6</v>
      </c>
      <c r="D2190" s="5" t="s">
        <v>1819</v>
      </c>
      <c r="E2190" s="5" t="s">
        <v>183</v>
      </c>
      <c r="F2190" s="5">
        <v>74</v>
      </c>
      <c r="G2190" s="5" t="s">
        <v>258</v>
      </c>
      <c r="H2190" s="5" t="s">
        <v>962</v>
      </c>
      <c r="I2190" s="5" t="s">
        <v>40</v>
      </c>
      <c r="J2190" s="5" t="s">
        <v>72</v>
      </c>
      <c r="K2190" s="5" t="s">
        <v>27</v>
      </c>
      <c r="L2190" s="5" t="s">
        <v>28</v>
      </c>
      <c r="M2190" s="5" t="s">
        <v>1839</v>
      </c>
      <c r="N2190" s="6">
        <v>81000</v>
      </c>
      <c r="O2190" s="6">
        <v>926430.91200000001</v>
      </c>
    </row>
    <row r="2191" spans="1:15" x14ac:dyDescent="0.3">
      <c r="A2191" s="3" t="str">
        <f>List!$I$6</f>
        <v>2018-19</v>
      </c>
      <c r="B2191" s="3" t="s">
        <v>125</v>
      </c>
      <c r="C2191" s="3">
        <v>7</v>
      </c>
      <c r="D2191" s="3" t="s">
        <v>1816</v>
      </c>
      <c r="E2191" s="3" t="s">
        <v>238</v>
      </c>
      <c r="F2191" s="3">
        <v>25</v>
      </c>
      <c r="G2191" s="3" t="s">
        <v>626</v>
      </c>
      <c r="H2191" s="3" t="s">
        <v>890</v>
      </c>
      <c r="I2191" s="3" t="s">
        <v>20</v>
      </c>
      <c r="J2191" s="3" t="s">
        <v>72</v>
      </c>
      <c r="K2191" s="3" t="s">
        <v>27</v>
      </c>
      <c r="L2191" s="3" t="s">
        <v>28</v>
      </c>
      <c r="M2191" s="3" t="s">
        <v>1839</v>
      </c>
      <c r="N2191" s="4">
        <v>52500</v>
      </c>
      <c r="O2191" s="4">
        <v>95236.372000000018</v>
      </c>
    </row>
    <row r="2192" spans="1:15" x14ac:dyDescent="0.3">
      <c r="A2192" s="5" t="str">
        <f>List!$I$6</f>
        <v>2018-19</v>
      </c>
      <c r="B2192" s="5" t="s">
        <v>125</v>
      </c>
      <c r="C2192" s="5">
        <v>7</v>
      </c>
      <c r="D2192" s="5" t="s">
        <v>1816</v>
      </c>
      <c r="E2192" s="5" t="s">
        <v>147</v>
      </c>
      <c r="F2192" s="5">
        <v>82</v>
      </c>
      <c r="G2192" s="5" t="s">
        <v>992</v>
      </c>
      <c r="H2192" s="5" t="s">
        <v>144</v>
      </c>
      <c r="I2192" s="5" t="s">
        <v>59</v>
      </c>
      <c r="J2192" s="5" t="s">
        <v>1806</v>
      </c>
      <c r="K2192" s="5" t="s">
        <v>34</v>
      </c>
      <c r="L2192" s="5" t="s">
        <v>35</v>
      </c>
      <c r="M2192" s="5" t="s">
        <v>1840</v>
      </c>
      <c r="N2192" s="6">
        <v>99000</v>
      </c>
      <c r="O2192" s="6">
        <v>552786.70920000004</v>
      </c>
    </row>
    <row r="2193" spans="1:15" x14ac:dyDescent="0.3">
      <c r="A2193" s="3" t="str">
        <f>List!$I$6</f>
        <v>2018-19</v>
      </c>
      <c r="B2193" s="3" t="s">
        <v>50</v>
      </c>
      <c r="C2193" s="3">
        <v>11</v>
      </c>
      <c r="D2193" s="3" t="s">
        <v>1817</v>
      </c>
      <c r="E2193" s="3" t="s">
        <v>93</v>
      </c>
      <c r="F2193" s="3">
        <v>20</v>
      </c>
      <c r="G2193" s="3" t="s">
        <v>497</v>
      </c>
      <c r="H2193" s="3" t="s">
        <v>901</v>
      </c>
      <c r="I2193" s="3" t="s">
        <v>59</v>
      </c>
      <c r="J2193" s="3" t="s">
        <v>72</v>
      </c>
      <c r="K2193" s="3" t="s">
        <v>27</v>
      </c>
      <c r="L2193" s="3" t="s">
        <v>28</v>
      </c>
      <c r="M2193" s="3" t="s">
        <v>1841</v>
      </c>
      <c r="N2193" s="4">
        <v>75000</v>
      </c>
      <c r="O2193" s="4">
        <v>16367970.326399997</v>
      </c>
    </row>
    <row r="2194" spans="1:15" x14ac:dyDescent="0.3">
      <c r="A2194" s="5" t="str">
        <f>List!$I$6</f>
        <v>2018-19</v>
      </c>
      <c r="B2194" s="5" t="s">
        <v>50</v>
      </c>
      <c r="C2194" s="5">
        <v>11</v>
      </c>
      <c r="D2194" s="5" t="s">
        <v>1817</v>
      </c>
      <c r="E2194" s="5" t="s">
        <v>195</v>
      </c>
      <c r="F2194" s="5">
        <v>39</v>
      </c>
      <c r="G2194" s="5" t="s">
        <v>1615</v>
      </c>
      <c r="H2194" s="5" t="s">
        <v>204</v>
      </c>
      <c r="I2194" s="5" t="s">
        <v>32</v>
      </c>
      <c r="J2194" s="5" t="s">
        <v>86</v>
      </c>
      <c r="K2194" s="5" t="s">
        <v>48</v>
      </c>
      <c r="L2194" s="5" t="s">
        <v>55</v>
      </c>
      <c r="M2194" s="5" t="s">
        <v>1840</v>
      </c>
      <c r="N2194" s="6">
        <v>28500</v>
      </c>
      <c r="O2194" s="6">
        <v>861567.22080000001</v>
      </c>
    </row>
    <row r="2195" spans="1:15" x14ac:dyDescent="0.3">
      <c r="A2195" s="3" t="str">
        <f>List!$I$6</f>
        <v>2018-19</v>
      </c>
      <c r="B2195" s="3" t="s">
        <v>45</v>
      </c>
      <c r="C2195" s="3">
        <v>2</v>
      </c>
      <c r="D2195" s="3" t="s">
        <v>1818</v>
      </c>
      <c r="E2195" s="3" t="s">
        <v>188</v>
      </c>
      <c r="F2195" s="3">
        <v>76</v>
      </c>
      <c r="G2195" s="3" t="s">
        <v>1101</v>
      </c>
      <c r="H2195" s="3" t="s">
        <v>559</v>
      </c>
      <c r="I2195" s="3" t="s">
        <v>63</v>
      </c>
      <c r="J2195" s="3" t="s">
        <v>86</v>
      </c>
      <c r="K2195" s="3" t="s">
        <v>48</v>
      </c>
      <c r="L2195" s="3" t="s">
        <v>49</v>
      </c>
      <c r="M2195" s="3" t="s">
        <v>1839</v>
      </c>
      <c r="N2195" s="4">
        <v>61500</v>
      </c>
      <c r="O2195" s="4">
        <v>487563.30719999998</v>
      </c>
    </row>
    <row r="2196" spans="1:15" x14ac:dyDescent="0.3">
      <c r="A2196" s="5" t="str">
        <f>List!$I$6</f>
        <v>2018-19</v>
      </c>
      <c r="B2196" s="5" t="s">
        <v>101</v>
      </c>
      <c r="C2196" s="5">
        <v>9</v>
      </c>
      <c r="D2196" s="5" t="s">
        <v>1816</v>
      </c>
      <c r="E2196" s="5" t="s">
        <v>73</v>
      </c>
      <c r="F2196" s="5">
        <v>75</v>
      </c>
      <c r="G2196" s="5" t="s">
        <v>426</v>
      </c>
      <c r="H2196" s="5" t="s">
        <v>836</v>
      </c>
      <c r="I2196" s="5" t="s">
        <v>54</v>
      </c>
      <c r="J2196" s="5" t="s">
        <v>86</v>
      </c>
      <c r="K2196" s="5" t="s">
        <v>21</v>
      </c>
      <c r="L2196" s="5" t="s">
        <v>22</v>
      </c>
      <c r="M2196" s="5" t="s">
        <v>1840</v>
      </c>
      <c r="N2196" s="6">
        <v>85500</v>
      </c>
      <c r="O2196" s="6">
        <v>6083476.0272000004</v>
      </c>
    </row>
    <row r="2197" spans="1:15" x14ac:dyDescent="0.3">
      <c r="A2197" s="3" t="str">
        <f>List!$I$6</f>
        <v>2018-19</v>
      </c>
      <c r="B2197" s="3" t="s">
        <v>83</v>
      </c>
      <c r="C2197" s="3">
        <v>3</v>
      </c>
      <c r="D2197" s="3" t="s">
        <v>1818</v>
      </c>
      <c r="E2197" s="3" t="s">
        <v>46</v>
      </c>
      <c r="F2197" s="3">
        <v>33</v>
      </c>
      <c r="G2197" s="3" t="s">
        <v>1082</v>
      </c>
      <c r="H2197" s="3" t="s">
        <v>106</v>
      </c>
      <c r="I2197" s="3" t="s">
        <v>54</v>
      </c>
      <c r="J2197" s="3" t="s">
        <v>33</v>
      </c>
      <c r="K2197" s="3" t="s">
        <v>34</v>
      </c>
      <c r="L2197" s="3" t="s">
        <v>35</v>
      </c>
      <c r="M2197" s="3" t="s">
        <v>1840</v>
      </c>
      <c r="N2197" s="4">
        <v>133500</v>
      </c>
      <c r="O2197" s="4">
        <v>1287278.8764</v>
      </c>
    </row>
    <row r="2198" spans="1:15" x14ac:dyDescent="0.3">
      <c r="A2198" s="5" t="str">
        <f>List!$I$6</f>
        <v>2018-19</v>
      </c>
      <c r="B2198" s="5" t="s">
        <v>83</v>
      </c>
      <c r="C2198" s="5">
        <v>3</v>
      </c>
      <c r="D2198" s="5" t="s">
        <v>1818</v>
      </c>
      <c r="E2198" s="5" t="s">
        <v>73</v>
      </c>
      <c r="F2198" s="5">
        <v>64</v>
      </c>
      <c r="G2198" s="5" t="s">
        <v>742</v>
      </c>
      <c r="H2198" s="5" t="s">
        <v>980</v>
      </c>
      <c r="I2198" s="5" t="s">
        <v>80</v>
      </c>
      <c r="J2198" s="5" t="s">
        <v>1805</v>
      </c>
      <c r="K2198" s="5" t="s">
        <v>48</v>
      </c>
      <c r="L2198" s="5" t="s">
        <v>49</v>
      </c>
      <c r="M2198" s="5" t="s">
        <v>1840</v>
      </c>
      <c r="N2198" s="6">
        <v>106500</v>
      </c>
      <c r="O2198" s="6">
        <v>2474940.4218000006</v>
      </c>
    </row>
    <row r="2199" spans="1:15" x14ac:dyDescent="0.3">
      <c r="A2199" s="3" t="str">
        <f>List!$I$6</f>
        <v>2018-19</v>
      </c>
      <c r="B2199" s="3" t="s">
        <v>16</v>
      </c>
      <c r="C2199" s="3">
        <v>10</v>
      </c>
      <c r="D2199" s="3" t="s">
        <v>1817</v>
      </c>
      <c r="E2199" s="3" t="s">
        <v>475</v>
      </c>
      <c r="F2199" s="3">
        <v>66</v>
      </c>
      <c r="G2199" s="3" t="s">
        <v>1515</v>
      </c>
      <c r="H2199" s="3" t="s">
        <v>516</v>
      </c>
      <c r="I2199" s="3" t="s">
        <v>20</v>
      </c>
      <c r="J2199" s="3" t="s">
        <v>44</v>
      </c>
      <c r="K2199" s="3" t="s">
        <v>21</v>
      </c>
      <c r="L2199" s="3" t="s">
        <v>22</v>
      </c>
      <c r="M2199" s="3" t="s">
        <v>1840</v>
      </c>
      <c r="N2199" s="4">
        <v>46500</v>
      </c>
      <c r="O2199" s="4">
        <v>307521.97499999998</v>
      </c>
    </row>
    <row r="2200" spans="1:15" x14ac:dyDescent="0.3">
      <c r="A2200" s="5" t="str">
        <f>List!$I$6</f>
        <v>2018-19</v>
      </c>
      <c r="B2200" s="5" t="s">
        <v>76</v>
      </c>
      <c r="C2200" s="5">
        <v>4</v>
      </c>
      <c r="D2200" s="5" t="s">
        <v>1819</v>
      </c>
      <c r="E2200" s="5" t="s">
        <v>61</v>
      </c>
      <c r="F2200" s="5">
        <v>56</v>
      </c>
      <c r="G2200" s="5" t="s">
        <v>1456</v>
      </c>
      <c r="H2200" s="5" t="s">
        <v>758</v>
      </c>
      <c r="I2200" s="5" t="s">
        <v>40</v>
      </c>
      <c r="J2200" s="5" t="s">
        <v>72</v>
      </c>
      <c r="K2200" s="5" t="s">
        <v>27</v>
      </c>
      <c r="L2200" s="5" t="s">
        <v>35</v>
      </c>
      <c r="M2200" s="5" t="s">
        <v>1840</v>
      </c>
      <c r="N2200" s="6">
        <v>39000</v>
      </c>
      <c r="O2200" s="6">
        <v>3318689.7744</v>
      </c>
    </row>
    <row r="2201" spans="1:15" x14ac:dyDescent="0.3">
      <c r="A2201" s="3" t="str">
        <f>List!$I$6</f>
        <v>2018-19</v>
      </c>
      <c r="B2201" s="3" t="s">
        <v>60</v>
      </c>
      <c r="C2201" s="3">
        <v>6</v>
      </c>
      <c r="D2201" s="3" t="s">
        <v>1819</v>
      </c>
      <c r="E2201" s="3" t="s">
        <v>359</v>
      </c>
      <c r="F2201" s="3">
        <v>8</v>
      </c>
      <c r="G2201" s="3" t="s">
        <v>884</v>
      </c>
      <c r="H2201" s="3" t="s">
        <v>327</v>
      </c>
      <c r="I2201" s="3" t="s">
        <v>63</v>
      </c>
      <c r="J2201" s="3" t="s">
        <v>33</v>
      </c>
      <c r="K2201" s="3" t="s">
        <v>34</v>
      </c>
      <c r="L2201" s="3" t="s">
        <v>35</v>
      </c>
      <c r="M2201" s="3" t="s">
        <v>1841</v>
      </c>
      <c r="N2201" s="4">
        <v>61500</v>
      </c>
      <c r="O2201" s="4">
        <v>253431.33199999999</v>
      </c>
    </row>
    <row r="2202" spans="1:15" x14ac:dyDescent="0.3">
      <c r="A2202" s="5" t="str">
        <f>List!$I$6</f>
        <v>2018-19</v>
      </c>
      <c r="B2202" s="5" t="s">
        <v>16</v>
      </c>
      <c r="C2202" s="5">
        <v>10</v>
      </c>
      <c r="D2202" s="5" t="s">
        <v>1817</v>
      </c>
      <c r="E2202" s="5" t="s">
        <v>199</v>
      </c>
      <c r="F2202" s="5">
        <v>10</v>
      </c>
      <c r="G2202" s="5" t="s">
        <v>591</v>
      </c>
      <c r="H2202" s="5" t="s">
        <v>262</v>
      </c>
      <c r="I2202" s="5" t="s">
        <v>20</v>
      </c>
      <c r="J2202" s="5" t="s">
        <v>1806</v>
      </c>
      <c r="K2202" s="5" t="s">
        <v>48</v>
      </c>
      <c r="L2202" s="5" t="s">
        <v>55</v>
      </c>
      <c r="M2202" s="5" t="s">
        <v>1841</v>
      </c>
      <c r="N2202" s="6">
        <v>54000</v>
      </c>
      <c r="O2202" s="6">
        <v>1599426.7343999997</v>
      </c>
    </row>
    <row r="2203" spans="1:15" x14ac:dyDescent="0.3">
      <c r="A2203" s="3" t="str">
        <f>List!$I$6</f>
        <v>2018-19</v>
      </c>
      <c r="B2203" s="3" t="s">
        <v>116</v>
      </c>
      <c r="C2203" s="3">
        <v>1</v>
      </c>
      <c r="D2203" s="3" t="s">
        <v>1818</v>
      </c>
      <c r="E2203" s="3" t="s">
        <v>475</v>
      </c>
      <c r="F2203" s="3">
        <v>32</v>
      </c>
      <c r="G2203" s="3" t="s">
        <v>1644</v>
      </c>
      <c r="H2203" s="3" t="s">
        <v>1226</v>
      </c>
      <c r="I2203" s="3" t="s">
        <v>54</v>
      </c>
      <c r="J2203" s="3" t="s">
        <v>1805</v>
      </c>
      <c r="K2203" s="3" t="s">
        <v>34</v>
      </c>
      <c r="L2203" s="3" t="s">
        <v>35</v>
      </c>
      <c r="M2203" s="3" t="s">
        <v>1839</v>
      </c>
      <c r="N2203" s="4">
        <v>42000</v>
      </c>
      <c r="O2203" s="4">
        <v>10867353.45696</v>
      </c>
    </row>
    <row r="2204" spans="1:15" x14ac:dyDescent="0.3">
      <c r="A2204" s="5" t="str">
        <f>List!$I$6</f>
        <v>2018-19</v>
      </c>
      <c r="B2204" s="5" t="s">
        <v>16</v>
      </c>
      <c r="C2204" s="5">
        <v>10</v>
      </c>
      <c r="D2204" s="5" t="s">
        <v>1817</v>
      </c>
      <c r="E2204" s="5" t="s">
        <v>219</v>
      </c>
      <c r="F2204" s="5">
        <v>76</v>
      </c>
      <c r="G2204" s="5" t="s">
        <v>205</v>
      </c>
      <c r="H2204" s="5" t="s">
        <v>575</v>
      </c>
      <c r="I2204" s="5" t="s">
        <v>54</v>
      </c>
      <c r="J2204" s="5" t="s">
        <v>86</v>
      </c>
      <c r="K2204" s="5" t="s">
        <v>48</v>
      </c>
      <c r="L2204" s="5" t="s">
        <v>49</v>
      </c>
      <c r="M2204" s="5" t="s">
        <v>1840</v>
      </c>
      <c r="N2204" s="6">
        <v>27000</v>
      </c>
      <c r="O2204" s="6">
        <v>2261132.0423999997</v>
      </c>
    </row>
    <row r="2205" spans="1:15" x14ac:dyDescent="0.3">
      <c r="A2205" s="3" t="str">
        <f>List!$I$6</f>
        <v>2018-19</v>
      </c>
      <c r="B2205" s="3" t="s">
        <v>83</v>
      </c>
      <c r="C2205" s="3">
        <v>3</v>
      </c>
      <c r="D2205" s="3" t="s">
        <v>1818</v>
      </c>
      <c r="E2205" s="3" t="s">
        <v>330</v>
      </c>
      <c r="F2205" s="3">
        <v>61</v>
      </c>
      <c r="G2205" s="3" t="s">
        <v>1210</v>
      </c>
      <c r="H2205" s="3" t="s">
        <v>176</v>
      </c>
      <c r="I2205" s="3" t="s">
        <v>32</v>
      </c>
      <c r="J2205" s="3" t="s">
        <v>44</v>
      </c>
      <c r="K2205" s="3" t="s">
        <v>27</v>
      </c>
      <c r="L2205" s="3" t="s">
        <v>28</v>
      </c>
      <c r="M2205" s="3" t="s">
        <v>1841</v>
      </c>
      <c r="N2205" s="4">
        <v>76500</v>
      </c>
      <c r="O2205" s="4">
        <v>15373825.315200003</v>
      </c>
    </row>
    <row r="2206" spans="1:15" x14ac:dyDescent="0.3">
      <c r="A2206" s="5" t="str">
        <f>List!$I$6</f>
        <v>2018-19</v>
      </c>
      <c r="B2206" s="5" t="s">
        <v>92</v>
      </c>
      <c r="C2206" s="5">
        <v>12</v>
      </c>
      <c r="D2206" s="5" t="s">
        <v>1817</v>
      </c>
      <c r="E2206" s="5" t="s">
        <v>104</v>
      </c>
      <c r="F2206" s="5">
        <v>10</v>
      </c>
      <c r="G2206" s="5" t="s">
        <v>1697</v>
      </c>
      <c r="H2206" s="5" t="s">
        <v>1477</v>
      </c>
      <c r="I2206" s="5" t="s">
        <v>54</v>
      </c>
      <c r="J2206" s="5" t="s">
        <v>44</v>
      </c>
      <c r="K2206" s="5" t="s">
        <v>48</v>
      </c>
      <c r="L2206" s="5" t="s">
        <v>55</v>
      </c>
      <c r="M2206" s="5" t="s">
        <v>1840</v>
      </c>
      <c r="N2206" s="6">
        <v>112500</v>
      </c>
      <c r="O2206" s="6">
        <v>45290990.25</v>
      </c>
    </row>
    <row r="2207" spans="1:15" x14ac:dyDescent="0.3">
      <c r="A2207" s="3" t="str">
        <f>List!$I$6</f>
        <v>2018-19</v>
      </c>
      <c r="B2207" s="3" t="s">
        <v>45</v>
      </c>
      <c r="C2207" s="3">
        <v>2</v>
      </c>
      <c r="D2207" s="3" t="s">
        <v>1818</v>
      </c>
      <c r="E2207" s="3" t="s">
        <v>67</v>
      </c>
      <c r="F2207" s="3">
        <v>27</v>
      </c>
      <c r="G2207" s="3" t="s">
        <v>471</v>
      </c>
      <c r="H2207" s="3" t="s">
        <v>557</v>
      </c>
      <c r="I2207" s="3" t="s">
        <v>80</v>
      </c>
      <c r="J2207" s="3" t="s">
        <v>1805</v>
      </c>
      <c r="K2207" s="3" t="s">
        <v>48</v>
      </c>
      <c r="L2207" s="3" t="s">
        <v>55</v>
      </c>
      <c r="M2207" s="3" t="s">
        <v>1840</v>
      </c>
      <c r="N2207" s="4">
        <v>61500</v>
      </c>
      <c r="O2207" s="4">
        <v>2897953.7180000003</v>
      </c>
    </row>
    <row r="2208" spans="1:15" x14ac:dyDescent="0.3">
      <c r="A2208" s="5" t="str">
        <f>List!$I$6</f>
        <v>2018-19</v>
      </c>
      <c r="B2208" s="5" t="s">
        <v>76</v>
      </c>
      <c r="C2208" s="5">
        <v>4</v>
      </c>
      <c r="D2208" s="5" t="s">
        <v>1819</v>
      </c>
      <c r="E2208" s="5" t="s">
        <v>222</v>
      </c>
      <c r="F2208" s="5">
        <v>12</v>
      </c>
      <c r="G2208" s="5" t="s">
        <v>220</v>
      </c>
      <c r="H2208" s="5" t="s">
        <v>1578</v>
      </c>
      <c r="I2208" s="5" t="s">
        <v>40</v>
      </c>
      <c r="J2208" s="5" t="s">
        <v>1806</v>
      </c>
      <c r="K2208" s="5" t="s">
        <v>48</v>
      </c>
      <c r="L2208" s="5" t="s">
        <v>55</v>
      </c>
      <c r="M2208" s="5" t="s">
        <v>1839</v>
      </c>
      <c r="N2208" s="6">
        <v>136500</v>
      </c>
      <c r="O2208" s="6">
        <v>12512827.727399999</v>
      </c>
    </row>
    <row r="2209" spans="1:15" x14ac:dyDescent="0.3">
      <c r="A2209" s="3" t="str">
        <f>List!$I$6</f>
        <v>2018-19</v>
      </c>
      <c r="B2209" s="3" t="s">
        <v>141</v>
      </c>
      <c r="C2209" s="3">
        <v>5</v>
      </c>
      <c r="D2209" s="3" t="s">
        <v>1819</v>
      </c>
      <c r="E2209" s="3" t="s">
        <v>421</v>
      </c>
      <c r="F2209" s="3">
        <v>75</v>
      </c>
      <c r="G2209" s="3" t="s">
        <v>1295</v>
      </c>
      <c r="H2209" s="3" t="s">
        <v>149</v>
      </c>
      <c r="I2209" s="3" t="s">
        <v>32</v>
      </c>
      <c r="J2209" s="3" t="s">
        <v>33</v>
      </c>
      <c r="K2209" s="3" t="s">
        <v>21</v>
      </c>
      <c r="L2209" s="3" t="s">
        <v>22</v>
      </c>
      <c r="M2209" s="3" t="s">
        <v>1840</v>
      </c>
      <c r="N2209" s="4">
        <v>52500</v>
      </c>
      <c r="O2209" s="4">
        <v>322796.62800000003</v>
      </c>
    </row>
    <row r="2210" spans="1:15" x14ac:dyDescent="0.3">
      <c r="A2210" s="5" t="str">
        <f>List!$I$6</f>
        <v>2018-19</v>
      </c>
      <c r="B2210" s="5" t="s">
        <v>16</v>
      </c>
      <c r="C2210" s="5">
        <v>10</v>
      </c>
      <c r="D2210" s="5" t="s">
        <v>1817</v>
      </c>
      <c r="E2210" s="5" t="s">
        <v>145</v>
      </c>
      <c r="F2210" s="5">
        <v>3</v>
      </c>
      <c r="G2210" s="5" t="s">
        <v>858</v>
      </c>
      <c r="H2210" s="5" t="s">
        <v>1081</v>
      </c>
      <c r="I2210" s="5" t="s">
        <v>63</v>
      </c>
      <c r="J2210" s="5" t="s">
        <v>86</v>
      </c>
      <c r="K2210" s="5" t="s">
        <v>34</v>
      </c>
      <c r="L2210" s="5" t="s">
        <v>35</v>
      </c>
      <c r="M2210" s="5" t="s">
        <v>1841</v>
      </c>
      <c r="N2210" s="6">
        <v>39000</v>
      </c>
      <c r="O2210" s="6">
        <v>6813866.7740000002</v>
      </c>
    </row>
    <row r="2211" spans="1:15" x14ac:dyDescent="0.3">
      <c r="A2211" s="3" t="str">
        <f>List!$I$6</f>
        <v>2018-19</v>
      </c>
      <c r="B2211" s="3" t="s">
        <v>101</v>
      </c>
      <c r="C2211" s="3">
        <v>9</v>
      </c>
      <c r="D2211" s="3" t="s">
        <v>1816</v>
      </c>
      <c r="E2211" s="3" t="s">
        <v>402</v>
      </c>
      <c r="F2211" s="3">
        <v>12</v>
      </c>
      <c r="G2211" s="3" t="s">
        <v>896</v>
      </c>
      <c r="H2211" s="3" t="s">
        <v>1477</v>
      </c>
      <c r="I2211" s="3" t="s">
        <v>54</v>
      </c>
      <c r="J2211" s="3" t="s">
        <v>44</v>
      </c>
      <c r="K2211" s="3" t="s">
        <v>48</v>
      </c>
      <c r="L2211" s="3" t="s">
        <v>55</v>
      </c>
      <c r="M2211" s="3" t="s">
        <v>1840</v>
      </c>
      <c r="N2211" s="4">
        <v>42000</v>
      </c>
      <c r="O2211" s="4">
        <v>13094061.750000002</v>
      </c>
    </row>
    <row r="2212" spans="1:15" x14ac:dyDescent="0.3">
      <c r="A2212" s="5" t="str">
        <f>List!$I$6</f>
        <v>2018-19</v>
      </c>
      <c r="B2212" s="5" t="s">
        <v>50</v>
      </c>
      <c r="C2212" s="5">
        <v>11</v>
      </c>
      <c r="D2212" s="5" t="s">
        <v>1817</v>
      </c>
      <c r="E2212" s="5" t="s">
        <v>157</v>
      </c>
      <c r="F2212" s="5">
        <v>79</v>
      </c>
      <c r="G2212" s="5" t="s">
        <v>968</v>
      </c>
      <c r="H2212" s="5" t="s">
        <v>592</v>
      </c>
      <c r="I2212" s="5" t="s">
        <v>63</v>
      </c>
      <c r="J2212" s="5" t="s">
        <v>33</v>
      </c>
      <c r="K2212" s="5" t="s">
        <v>27</v>
      </c>
      <c r="L2212" s="5" t="s">
        <v>28</v>
      </c>
      <c r="M2212" s="5" t="s">
        <v>1839</v>
      </c>
      <c r="N2212" s="6">
        <v>52500</v>
      </c>
      <c r="O2212" s="6">
        <v>1759274.6580000001</v>
      </c>
    </row>
    <row r="2213" spans="1:15" x14ac:dyDescent="0.3">
      <c r="A2213" s="3" t="str">
        <f>List!$I$6</f>
        <v>2018-19</v>
      </c>
      <c r="B2213" s="3" t="s">
        <v>125</v>
      </c>
      <c r="C2213" s="3">
        <v>7</v>
      </c>
      <c r="D2213" s="3" t="s">
        <v>1816</v>
      </c>
      <c r="E2213" s="3" t="s">
        <v>37</v>
      </c>
      <c r="F2213" s="3">
        <v>37</v>
      </c>
      <c r="G2213" s="3" t="s">
        <v>282</v>
      </c>
      <c r="H2213" s="3" t="s">
        <v>926</v>
      </c>
      <c r="I2213" s="3" t="s">
        <v>26</v>
      </c>
      <c r="J2213" s="3" t="s">
        <v>86</v>
      </c>
      <c r="K2213" s="3" t="s">
        <v>21</v>
      </c>
      <c r="L2213" s="3" t="s">
        <v>22</v>
      </c>
      <c r="M2213" s="3" t="s">
        <v>1840</v>
      </c>
      <c r="N2213" s="4">
        <v>72000</v>
      </c>
      <c r="O2213" s="4">
        <v>442692.51750000002</v>
      </c>
    </row>
    <row r="2214" spans="1:15" x14ac:dyDescent="0.3">
      <c r="A2214" s="5" t="str">
        <f>List!$I$6</f>
        <v>2018-19</v>
      </c>
      <c r="B2214" s="5" t="s">
        <v>101</v>
      </c>
      <c r="C2214" s="5">
        <v>9</v>
      </c>
      <c r="D2214" s="5" t="s">
        <v>1816</v>
      </c>
      <c r="E2214" s="5" t="s">
        <v>109</v>
      </c>
      <c r="F2214" s="5">
        <v>60</v>
      </c>
      <c r="G2214" s="5" t="s">
        <v>1587</v>
      </c>
      <c r="H2214" s="5" t="s">
        <v>819</v>
      </c>
      <c r="I2214" s="5" t="s">
        <v>54</v>
      </c>
      <c r="J2214" s="5" t="s">
        <v>1805</v>
      </c>
      <c r="K2214" s="5" t="s">
        <v>27</v>
      </c>
      <c r="L2214" s="5" t="s">
        <v>28</v>
      </c>
      <c r="M2214" s="5" t="s">
        <v>1840</v>
      </c>
      <c r="N2214" s="6">
        <v>82500</v>
      </c>
      <c r="O2214" s="6">
        <v>607931.63640000008</v>
      </c>
    </row>
    <row r="2215" spans="1:15" x14ac:dyDescent="0.3">
      <c r="A2215" s="3" t="str">
        <f>List!$I$6</f>
        <v>2018-19</v>
      </c>
      <c r="B2215" s="3" t="s">
        <v>116</v>
      </c>
      <c r="C2215" s="3">
        <v>1</v>
      </c>
      <c r="D2215" s="3" t="s">
        <v>1818</v>
      </c>
      <c r="E2215" s="3" t="s">
        <v>335</v>
      </c>
      <c r="F2215" s="3">
        <v>28</v>
      </c>
      <c r="G2215" s="3" t="s">
        <v>205</v>
      </c>
      <c r="H2215" s="3" t="s">
        <v>1100</v>
      </c>
      <c r="I2215" s="3" t="s">
        <v>59</v>
      </c>
      <c r="J2215" s="3" t="s">
        <v>33</v>
      </c>
      <c r="K2215" s="3" t="s">
        <v>48</v>
      </c>
      <c r="L2215" s="3" t="s">
        <v>49</v>
      </c>
      <c r="M2215" s="3" t="s">
        <v>1841</v>
      </c>
      <c r="N2215" s="4">
        <v>88500</v>
      </c>
      <c r="O2215" s="4">
        <v>7411488.3612000002</v>
      </c>
    </row>
    <row r="2216" spans="1:15" x14ac:dyDescent="0.3">
      <c r="A2216" s="5" t="str">
        <f>List!$I$6</f>
        <v>2018-19</v>
      </c>
      <c r="B2216" s="5" t="s">
        <v>101</v>
      </c>
      <c r="C2216" s="5">
        <v>9</v>
      </c>
      <c r="D2216" s="5" t="s">
        <v>1816</v>
      </c>
      <c r="E2216" s="5" t="s">
        <v>286</v>
      </c>
      <c r="F2216" s="5">
        <v>63</v>
      </c>
      <c r="G2216" s="5" t="s">
        <v>1172</v>
      </c>
      <c r="H2216" s="5" t="s">
        <v>285</v>
      </c>
      <c r="I2216" s="5" t="s">
        <v>54</v>
      </c>
      <c r="J2216" s="5" t="s">
        <v>86</v>
      </c>
      <c r="K2216" s="5" t="s">
        <v>21</v>
      </c>
      <c r="L2216" s="5" t="s">
        <v>22</v>
      </c>
      <c r="M2216" s="5" t="s">
        <v>1840</v>
      </c>
      <c r="N2216" s="6">
        <v>49500</v>
      </c>
      <c r="O2216" s="6">
        <v>2005487.0813999998</v>
      </c>
    </row>
    <row r="2217" spans="1:15" x14ac:dyDescent="0.3">
      <c r="A2217" s="3" t="str">
        <f>List!$I$6</f>
        <v>2018-19</v>
      </c>
      <c r="B2217" s="3" t="s">
        <v>116</v>
      </c>
      <c r="C2217" s="3">
        <v>1</v>
      </c>
      <c r="D2217" s="3" t="s">
        <v>1818</v>
      </c>
      <c r="E2217" s="3" t="s">
        <v>195</v>
      </c>
      <c r="F2217" s="3">
        <v>81</v>
      </c>
      <c r="G2217" s="3" t="s">
        <v>368</v>
      </c>
      <c r="H2217" s="3" t="s">
        <v>479</v>
      </c>
      <c r="I2217" s="3" t="s">
        <v>40</v>
      </c>
      <c r="J2217" s="3" t="s">
        <v>1805</v>
      </c>
      <c r="K2217" s="3" t="s">
        <v>48</v>
      </c>
      <c r="L2217" s="3" t="s">
        <v>49</v>
      </c>
      <c r="M2217" s="3" t="s">
        <v>1841</v>
      </c>
      <c r="N2217" s="4">
        <v>64500</v>
      </c>
      <c r="O2217" s="4">
        <v>16022001.652799997</v>
      </c>
    </row>
    <row r="2218" spans="1:15" x14ac:dyDescent="0.3">
      <c r="A2218" s="5" t="str">
        <f>List!$I$6</f>
        <v>2018-19</v>
      </c>
      <c r="B2218" s="5" t="s">
        <v>60</v>
      </c>
      <c r="C2218" s="5">
        <v>6</v>
      </c>
      <c r="D2218" s="5" t="s">
        <v>1819</v>
      </c>
      <c r="E2218" s="5" t="s">
        <v>41</v>
      </c>
      <c r="F2218" s="5">
        <v>42</v>
      </c>
      <c r="G2218" s="5" t="s">
        <v>725</v>
      </c>
      <c r="H2218" s="5" t="s">
        <v>1698</v>
      </c>
      <c r="I2218" s="5" t="s">
        <v>63</v>
      </c>
      <c r="J2218" s="5" t="s">
        <v>86</v>
      </c>
      <c r="K2218" s="5" t="s">
        <v>21</v>
      </c>
      <c r="L2218" s="5" t="s">
        <v>22</v>
      </c>
      <c r="M2218" s="5" t="s">
        <v>1840</v>
      </c>
      <c r="N2218" s="6">
        <v>106500</v>
      </c>
      <c r="O2218" s="6">
        <v>269533.72159999999</v>
      </c>
    </row>
    <row r="2219" spans="1:15" x14ac:dyDescent="0.3">
      <c r="A2219" s="3" t="str">
        <f>List!$I$6</f>
        <v>2018-19</v>
      </c>
      <c r="B2219" s="3" t="s">
        <v>125</v>
      </c>
      <c r="C2219" s="3">
        <v>7</v>
      </c>
      <c r="D2219" s="3" t="s">
        <v>1816</v>
      </c>
      <c r="E2219" s="3" t="s">
        <v>96</v>
      </c>
      <c r="F2219" s="3">
        <v>25</v>
      </c>
      <c r="G2219" s="3" t="s">
        <v>507</v>
      </c>
      <c r="H2219" s="3" t="s">
        <v>1301</v>
      </c>
      <c r="I2219" s="3" t="s">
        <v>54</v>
      </c>
      <c r="J2219" s="3" t="s">
        <v>33</v>
      </c>
      <c r="K2219" s="3" t="s">
        <v>27</v>
      </c>
      <c r="L2219" s="3" t="s">
        <v>28</v>
      </c>
      <c r="M2219" s="3" t="s">
        <v>1841</v>
      </c>
      <c r="N2219" s="4">
        <v>93000</v>
      </c>
      <c r="O2219" s="4">
        <v>429875.28252000001</v>
      </c>
    </row>
    <row r="2220" spans="1:15" x14ac:dyDescent="0.3">
      <c r="A2220" s="5" t="str">
        <f>List!$I$6</f>
        <v>2018-19</v>
      </c>
      <c r="B2220" s="5" t="s">
        <v>125</v>
      </c>
      <c r="C2220" s="5">
        <v>7</v>
      </c>
      <c r="D2220" s="5" t="s">
        <v>1816</v>
      </c>
      <c r="E2220" s="5" t="s">
        <v>214</v>
      </c>
      <c r="F2220" s="5">
        <v>58</v>
      </c>
      <c r="G2220" s="5" t="s">
        <v>1622</v>
      </c>
      <c r="H2220" s="5" t="s">
        <v>1043</v>
      </c>
      <c r="I2220" s="5" t="s">
        <v>59</v>
      </c>
      <c r="J2220" s="5" t="s">
        <v>1806</v>
      </c>
      <c r="K2220" s="5" t="s">
        <v>27</v>
      </c>
      <c r="L2220" s="5" t="s">
        <v>28</v>
      </c>
      <c r="M2220" s="5" t="s">
        <v>1841</v>
      </c>
      <c r="N2220" s="6">
        <v>132000</v>
      </c>
      <c r="O2220" s="6">
        <v>7704222.7571999999</v>
      </c>
    </row>
    <row r="2221" spans="1:15" x14ac:dyDescent="0.3">
      <c r="A2221" s="3" t="str">
        <f>List!$I$6</f>
        <v>2018-19</v>
      </c>
      <c r="B2221" s="3" t="s">
        <v>76</v>
      </c>
      <c r="C2221" s="3">
        <v>4</v>
      </c>
      <c r="D2221" s="3" t="s">
        <v>1819</v>
      </c>
      <c r="E2221" s="3" t="s">
        <v>322</v>
      </c>
      <c r="F2221" s="3">
        <v>61</v>
      </c>
      <c r="G2221" s="3" t="s">
        <v>336</v>
      </c>
      <c r="H2221" s="3" t="s">
        <v>1159</v>
      </c>
      <c r="I2221" s="3" t="s">
        <v>20</v>
      </c>
      <c r="J2221" s="3" t="s">
        <v>86</v>
      </c>
      <c r="K2221" s="3" t="s">
        <v>27</v>
      </c>
      <c r="L2221" s="3" t="s">
        <v>28</v>
      </c>
      <c r="M2221" s="3" t="s">
        <v>1839</v>
      </c>
      <c r="N2221" s="4">
        <v>52500</v>
      </c>
      <c r="O2221" s="4">
        <v>198194.61200000002</v>
      </c>
    </row>
    <row r="2222" spans="1:15" x14ac:dyDescent="0.3">
      <c r="A2222" s="5" t="str">
        <f>List!$I$6</f>
        <v>2018-19</v>
      </c>
      <c r="B2222" s="5" t="s">
        <v>116</v>
      </c>
      <c r="C2222" s="5">
        <v>1</v>
      </c>
      <c r="D2222" s="5" t="s">
        <v>1818</v>
      </c>
      <c r="E2222" s="5" t="s">
        <v>46</v>
      </c>
      <c r="F2222" s="5">
        <v>72</v>
      </c>
      <c r="G2222" s="5" t="s">
        <v>1699</v>
      </c>
      <c r="H2222" s="5" t="s">
        <v>365</v>
      </c>
      <c r="I2222" s="5" t="s">
        <v>32</v>
      </c>
      <c r="J2222" s="5" t="s">
        <v>33</v>
      </c>
      <c r="K2222" s="5" t="s">
        <v>34</v>
      </c>
      <c r="L2222" s="5" t="s">
        <v>35</v>
      </c>
      <c r="M2222" s="5" t="s">
        <v>1841</v>
      </c>
      <c r="N2222" s="6">
        <v>67500</v>
      </c>
      <c r="O2222" s="6">
        <v>536118.26400000008</v>
      </c>
    </row>
    <row r="2223" spans="1:15" x14ac:dyDescent="0.3">
      <c r="A2223" s="3" t="str">
        <f>List!$I$6</f>
        <v>2018-19</v>
      </c>
      <c r="B2223" s="3" t="s">
        <v>116</v>
      </c>
      <c r="C2223" s="3">
        <v>1</v>
      </c>
      <c r="D2223" s="3" t="s">
        <v>1818</v>
      </c>
      <c r="E2223" s="3" t="s">
        <v>160</v>
      </c>
      <c r="F2223" s="3">
        <v>39</v>
      </c>
      <c r="G2223" s="3" t="s">
        <v>1458</v>
      </c>
      <c r="H2223" s="3" t="s">
        <v>472</v>
      </c>
      <c r="I2223" s="3" t="s">
        <v>54</v>
      </c>
      <c r="J2223" s="3" t="s">
        <v>1806</v>
      </c>
      <c r="K2223" s="3" t="s">
        <v>48</v>
      </c>
      <c r="L2223" s="3" t="s">
        <v>55</v>
      </c>
      <c r="M2223" s="3" t="s">
        <v>1841</v>
      </c>
      <c r="N2223" s="4">
        <v>64500</v>
      </c>
      <c r="O2223" s="4">
        <v>11559902.514599998</v>
      </c>
    </row>
    <row r="2224" spans="1:15" x14ac:dyDescent="0.3">
      <c r="A2224" s="5" t="str">
        <f>List!$I$6</f>
        <v>2018-19</v>
      </c>
      <c r="B2224" s="5" t="s">
        <v>83</v>
      </c>
      <c r="C2224" s="5">
        <v>3</v>
      </c>
      <c r="D2224" s="5" t="s">
        <v>1818</v>
      </c>
      <c r="E2224" s="5" t="s">
        <v>188</v>
      </c>
      <c r="F2224" s="5">
        <v>24</v>
      </c>
      <c r="G2224" s="5" t="s">
        <v>1217</v>
      </c>
      <c r="H2224" s="5" t="s">
        <v>156</v>
      </c>
      <c r="I2224" s="5" t="s">
        <v>63</v>
      </c>
      <c r="J2224" s="5" t="s">
        <v>86</v>
      </c>
      <c r="K2224" s="5" t="s">
        <v>48</v>
      </c>
      <c r="L2224" s="5" t="s">
        <v>49</v>
      </c>
      <c r="M2224" s="5" t="s">
        <v>1840</v>
      </c>
      <c r="N2224" s="6">
        <v>75000</v>
      </c>
      <c r="O2224" s="6">
        <v>458090.51904000004</v>
      </c>
    </row>
    <row r="2225" spans="1:15" x14ac:dyDescent="0.3">
      <c r="A2225" s="3" t="str">
        <f>List!$I$6</f>
        <v>2018-19</v>
      </c>
      <c r="B2225" s="3" t="s">
        <v>141</v>
      </c>
      <c r="C2225" s="3">
        <v>5</v>
      </c>
      <c r="D2225" s="3" t="s">
        <v>1819</v>
      </c>
      <c r="E2225" s="3" t="s">
        <v>402</v>
      </c>
      <c r="F2225" s="3">
        <v>66</v>
      </c>
      <c r="G2225" s="3" t="s">
        <v>512</v>
      </c>
      <c r="H2225" s="3" t="s">
        <v>208</v>
      </c>
      <c r="I2225" s="3" t="s">
        <v>80</v>
      </c>
      <c r="J2225" s="3" t="s">
        <v>86</v>
      </c>
      <c r="K2225" s="3" t="s">
        <v>21</v>
      </c>
      <c r="L2225" s="3" t="s">
        <v>22</v>
      </c>
      <c r="M2225" s="3" t="s">
        <v>1840</v>
      </c>
      <c r="N2225" s="4">
        <v>108000</v>
      </c>
      <c r="O2225" s="4">
        <v>3241812.4992</v>
      </c>
    </row>
    <row r="2226" spans="1:15" x14ac:dyDescent="0.3">
      <c r="A2226" s="5" t="str">
        <f>List!$I$6</f>
        <v>2018-19</v>
      </c>
      <c r="B2226" s="5" t="s">
        <v>45</v>
      </c>
      <c r="C2226" s="5">
        <v>2</v>
      </c>
      <c r="D2226" s="5" t="s">
        <v>1818</v>
      </c>
      <c r="E2226" s="5" t="s">
        <v>160</v>
      </c>
      <c r="F2226" s="5">
        <v>35</v>
      </c>
      <c r="G2226" s="5" t="s">
        <v>1237</v>
      </c>
      <c r="H2226" s="5" t="s">
        <v>122</v>
      </c>
      <c r="I2226" s="5" t="s">
        <v>54</v>
      </c>
      <c r="J2226" s="5" t="s">
        <v>72</v>
      </c>
      <c r="K2226" s="5" t="s">
        <v>34</v>
      </c>
      <c r="L2226" s="5" t="s">
        <v>35</v>
      </c>
      <c r="M2226" s="5" t="s">
        <v>1840</v>
      </c>
      <c r="N2226" s="6">
        <v>120000</v>
      </c>
      <c r="O2226" s="6">
        <v>8173617.4079999989</v>
      </c>
    </row>
    <row r="2227" spans="1:15" x14ac:dyDescent="0.3">
      <c r="A2227" s="3" t="str">
        <f>List!$I$6</f>
        <v>2018-19</v>
      </c>
      <c r="B2227" s="3" t="s">
        <v>116</v>
      </c>
      <c r="C2227" s="3">
        <v>1</v>
      </c>
      <c r="D2227" s="3" t="s">
        <v>1818</v>
      </c>
      <c r="E2227" s="3" t="s">
        <v>342</v>
      </c>
      <c r="F2227" s="3">
        <v>51</v>
      </c>
      <c r="G2227" s="3" t="s">
        <v>546</v>
      </c>
      <c r="H2227" s="3" t="s">
        <v>1261</v>
      </c>
      <c r="I2227" s="3" t="s">
        <v>80</v>
      </c>
      <c r="J2227" s="3" t="s">
        <v>44</v>
      </c>
      <c r="K2227" s="3" t="s">
        <v>21</v>
      </c>
      <c r="L2227" s="3" t="s">
        <v>22</v>
      </c>
      <c r="M2227" s="3" t="s">
        <v>1839</v>
      </c>
      <c r="N2227" s="4">
        <v>75000</v>
      </c>
      <c r="O2227" s="4">
        <v>6962829.7939199982</v>
      </c>
    </row>
    <row r="2228" spans="1:15" x14ac:dyDescent="0.3">
      <c r="A2228" s="5" t="str">
        <f>List!$I$6</f>
        <v>2018-19</v>
      </c>
      <c r="B2228" s="5" t="s">
        <v>36</v>
      </c>
      <c r="C2228" s="5">
        <v>8</v>
      </c>
      <c r="D2228" s="5" t="s">
        <v>1816</v>
      </c>
      <c r="E2228" s="5" t="s">
        <v>335</v>
      </c>
      <c r="F2228" s="5">
        <v>74</v>
      </c>
      <c r="G2228" s="5" t="s">
        <v>1199</v>
      </c>
      <c r="H2228" s="5" t="s">
        <v>904</v>
      </c>
      <c r="I2228" s="5" t="s">
        <v>80</v>
      </c>
      <c r="J2228" s="5" t="s">
        <v>86</v>
      </c>
      <c r="K2228" s="5" t="s">
        <v>27</v>
      </c>
      <c r="L2228" s="5" t="s">
        <v>28</v>
      </c>
      <c r="M2228" s="5" t="s">
        <v>1840</v>
      </c>
      <c r="N2228" s="6">
        <v>121500</v>
      </c>
      <c r="O2228" s="6">
        <v>12545950.032000002</v>
      </c>
    </row>
    <row r="2229" spans="1:15" x14ac:dyDescent="0.3">
      <c r="A2229" s="3" t="str">
        <f>List!$I$6</f>
        <v>2018-19</v>
      </c>
      <c r="B2229" s="3" t="s">
        <v>125</v>
      </c>
      <c r="C2229" s="3">
        <v>7</v>
      </c>
      <c r="D2229" s="3" t="s">
        <v>1816</v>
      </c>
      <c r="E2229" s="3" t="s">
        <v>46</v>
      </c>
      <c r="F2229" s="3">
        <v>11</v>
      </c>
      <c r="G2229" s="3" t="s">
        <v>1136</v>
      </c>
      <c r="H2229" s="3" t="s">
        <v>138</v>
      </c>
      <c r="I2229" s="3" t="s">
        <v>80</v>
      </c>
      <c r="J2229" s="3" t="s">
        <v>72</v>
      </c>
      <c r="K2229" s="3" t="s">
        <v>21</v>
      </c>
      <c r="L2229" s="3" t="s">
        <v>22</v>
      </c>
      <c r="M2229" s="3" t="s">
        <v>1840</v>
      </c>
      <c r="N2229" s="4">
        <v>81000</v>
      </c>
      <c r="O2229" s="4">
        <v>893439.13032000011</v>
      </c>
    </row>
    <row r="2230" spans="1:15" x14ac:dyDescent="0.3">
      <c r="A2230" s="5" t="str">
        <f>List!$I$6</f>
        <v>2018-19</v>
      </c>
      <c r="B2230" s="5" t="s">
        <v>83</v>
      </c>
      <c r="C2230" s="5">
        <v>3</v>
      </c>
      <c r="D2230" s="5" t="s">
        <v>1818</v>
      </c>
      <c r="E2230" s="5" t="s">
        <v>425</v>
      </c>
      <c r="F2230" s="5">
        <v>53</v>
      </c>
      <c r="G2230" s="5" t="s">
        <v>1553</v>
      </c>
      <c r="H2230" s="5" t="s">
        <v>409</v>
      </c>
      <c r="I2230" s="5" t="s">
        <v>59</v>
      </c>
      <c r="J2230" s="5" t="s">
        <v>44</v>
      </c>
      <c r="K2230" s="5" t="s">
        <v>21</v>
      </c>
      <c r="L2230" s="5" t="s">
        <v>22</v>
      </c>
      <c r="M2230" s="5" t="s">
        <v>1839</v>
      </c>
      <c r="N2230" s="6">
        <v>81000</v>
      </c>
      <c r="O2230" s="6">
        <v>5578604.0323199993</v>
      </c>
    </row>
    <row r="2231" spans="1:15" x14ac:dyDescent="0.3">
      <c r="A2231" s="3" t="str">
        <f>List!$I$6</f>
        <v>2018-19</v>
      </c>
      <c r="B2231" s="3" t="s">
        <v>116</v>
      </c>
      <c r="C2231" s="3">
        <v>1</v>
      </c>
      <c r="D2231" s="3" t="s">
        <v>1818</v>
      </c>
      <c r="E2231" s="3" t="s">
        <v>84</v>
      </c>
      <c r="F2231" s="3">
        <v>66</v>
      </c>
      <c r="G2231" s="3" t="s">
        <v>931</v>
      </c>
      <c r="H2231" s="3" t="s">
        <v>483</v>
      </c>
      <c r="I2231" s="3" t="s">
        <v>80</v>
      </c>
      <c r="J2231" s="3" t="s">
        <v>72</v>
      </c>
      <c r="K2231" s="3" t="s">
        <v>21</v>
      </c>
      <c r="L2231" s="3" t="s">
        <v>22</v>
      </c>
      <c r="M2231" s="3" t="s">
        <v>1839</v>
      </c>
      <c r="N2231" s="4">
        <v>81000</v>
      </c>
      <c r="O2231" s="4">
        <v>186648.5808</v>
      </c>
    </row>
    <row r="2232" spans="1:15" x14ac:dyDescent="0.3">
      <c r="A2232" s="5" t="str">
        <f>List!$I$6</f>
        <v>2018-19</v>
      </c>
      <c r="B2232" s="5" t="s">
        <v>50</v>
      </c>
      <c r="C2232" s="5">
        <v>11</v>
      </c>
      <c r="D2232" s="5" t="s">
        <v>1817</v>
      </c>
      <c r="E2232" s="5" t="s">
        <v>51</v>
      </c>
      <c r="F2232" s="5">
        <v>70</v>
      </c>
      <c r="G2232" s="5" t="s">
        <v>755</v>
      </c>
      <c r="H2232" s="5" t="s">
        <v>666</v>
      </c>
      <c r="I2232" s="5" t="s">
        <v>32</v>
      </c>
      <c r="J2232" s="5" t="s">
        <v>33</v>
      </c>
      <c r="K2232" s="5" t="s">
        <v>21</v>
      </c>
      <c r="L2232" s="5" t="s">
        <v>22</v>
      </c>
      <c r="M2232" s="5" t="s">
        <v>1841</v>
      </c>
      <c r="N2232" s="6">
        <v>45000</v>
      </c>
      <c r="O2232" s="6">
        <v>4980934.9919999996</v>
      </c>
    </row>
    <row r="2233" spans="1:15" x14ac:dyDescent="0.3">
      <c r="A2233" s="3" t="str">
        <f>List!$I$6</f>
        <v>2018-19</v>
      </c>
      <c r="B2233" s="3" t="s">
        <v>92</v>
      </c>
      <c r="C2233" s="3">
        <v>12</v>
      </c>
      <c r="D2233" s="3" t="s">
        <v>1817</v>
      </c>
      <c r="E2233" s="3" t="s">
        <v>597</v>
      </c>
      <c r="F2233" s="3">
        <v>36</v>
      </c>
      <c r="G2233" s="3" t="s">
        <v>1700</v>
      </c>
      <c r="H2233" s="3" t="s">
        <v>213</v>
      </c>
      <c r="I2233" s="3" t="s">
        <v>63</v>
      </c>
      <c r="J2233" s="3" t="s">
        <v>72</v>
      </c>
      <c r="K2233" s="3" t="s">
        <v>48</v>
      </c>
      <c r="L2233" s="3" t="s">
        <v>55</v>
      </c>
      <c r="M2233" s="3" t="s">
        <v>1841</v>
      </c>
      <c r="N2233" s="4">
        <v>52500</v>
      </c>
      <c r="O2233" s="4">
        <v>2853249.9533999995</v>
      </c>
    </row>
    <row r="2234" spans="1:15" x14ac:dyDescent="0.3">
      <c r="A2234" s="5" t="str">
        <f>List!$I$6</f>
        <v>2018-19</v>
      </c>
      <c r="B2234" s="5" t="s">
        <v>141</v>
      </c>
      <c r="C2234" s="5">
        <v>5</v>
      </c>
      <c r="D2234" s="5" t="s">
        <v>1819</v>
      </c>
      <c r="E2234" s="5" t="s">
        <v>188</v>
      </c>
      <c r="F2234" s="5">
        <v>76</v>
      </c>
      <c r="G2234" s="5" t="s">
        <v>852</v>
      </c>
      <c r="H2234" s="5" t="s">
        <v>608</v>
      </c>
      <c r="I2234" s="5" t="s">
        <v>20</v>
      </c>
      <c r="J2234" s="5" t="s">
        <v>44</v>
      </c>
      <c r="K2234" s="5" t="s">
        <v>48</v>
      </c>
      <c r="L2234" s="5" t="s">
        <v>49</v>
      </c>
      <c r="M2234" s="5" t="s">
        <v>1840</v>
      </c>
      <c r="N2234" s="6">
        <v>141000</v>
      </c>
      <c r="O2234" s="6">
        <v>1025936.4544</v>
      </c>
    </row>
    <row r="2235" spans="1:15" x14ac:dyDescent="0.3">
      <c r="A2235" s="3" t="str">
        <f>List!$I$6</f>
        <v>2018-19</v>
      </c>
      <c r="B2235" s="3" t="s">
        <v>141</v>
      </c>
      <c r="C2235" s="3">
        <v>5</v>
      </c>
      <c r="D2235" s="3" t="s">
        <v>1819</v>
      </c>
      <c r="E2235" s="3" t="s">
        <v>133</v>
      </c>
      <c r="F2235" s="3">
        <v>64</v>
      </c>
      <c r="G2235" s="3" t="s">
        <v>686</v>
      </c>
      <c r="H2235" s="3" t="s">
        <v>932</v>
      </c>
      <c r="I2235" s="3" t="s">
        <v>20</v>
      </c>
      <c r="J2235" s="3" t="s">
        <v>1805</v>
      </c>
      <c r="K2235" s="3" t="s">
        <v>48</v>
      </c>
      <c r="L2235" s="3" t="s">
        <v>49</v>
      </c>
      <c r="M2235" s="3" t="s">
        <v>1839</v>
      </c>
      <c r="N2235" s="4">
        <v>28500</v>
      </c>
      <c r="O2235" s="4">
        <v>1440746.6413999998</v>
      </c>
    </row>
    <row r="2236" spans="1:15" x14ac:dyDescent="0.3">
      <c r="A2236" s="5" t="str">
        <f>List!$I$6</f>
        <v>2018-19</v>
      </c>
      <c r="B2236" s="5" t="s">
        <v>50</v>
      </c>
      <c r="C2236" s="5">
        <v>11</v>
      </c>
      <c r="D2236" s="5" t="s">
        <v>1817</v>
      </c>
      <c r="E2236" s="5" t="s">
        <v>344</v>
      </c>
      <c r="F2236" s="5">
        <v>16</v>
      </c>
      <c r="G2236" s="5" t="s">
        <v>735</v>
      </c>
      <c r="H2236" s="5" t="s">
        <v>1444</v>
      </c>
      <c r="I2236" s="5" t="s">
        <v>26</v>
      </c>
      <c r="J2236" s="5" t="s">
        <v>72</v>
      </c>
      <c r="K2236" s="5" t="s">
        <v>21</v>
      </c>
      <c r="L2236" s="5" t="s">
        <v>22</v>
      </c>
      <c r="M2236" s="5" t="s">
        <v>1841</v>
      </c>
      <c r="N2236" s="6">
        <v>99000</v>
      </c>
      <c r="O2236" s="6">
        <v>41389235.025599994</v>
      </c>
    </row>
    <row r="2237" spans="1:15" x14ac:dyDescent="0.3">
      <c r="A2237" s="3" t="str">
        <f>List!$I$6</f>
        <v>2018-19</v>
      </c>
      <c r="B2237" s="3" t="s">
        <v>36</v>
      </c>
      <c r="C2237" s="3">
        <v>8</v>
      </c>
      <c r="D2237" s="3" t="s">
        <v>1816</v>
      </c>
      <c r="E2237" s="3" t="s">
        <v>133</v>
      </c>
      <c r="F2237" s="3">
        <v>36</v>
      </c>
      <c r="G2237" s="3" t="s">
        <v>571</v>
      </c>
      <c r="H2237" s="3" t="s">
        <v>985</v>
      </c>
      <c r="I2237" s="3" t="s">
        <v>40</v>
      </c>
      <c r="J2237" s="3" t="s">
        <v>72</v>
      </c>
      <c r="K2237" s="3" t="s">
        <v>48</v>
      </c>
      <c r="L2237" s="3" t="s">
        <v>55</v>
      </c>
      <c r="M2237" s="3" t="s">
        <v>1840</v>
      </c>
      <c r="N2237" s="4">
        <v>73500</v>
      </c>
      <c r="O2237" s="4">
        <v>2742651.1035000002</v>
      </c>
    </row>
    <row r="2238" spans="1:15" x14ac:dyDescent="0.3">
      <c r="A2238" s="5" t="str">
        <f>List!$I$6</f>
        <v>2018-19</v>
      </c>
      <c r="B2238" s="5" t="s">
        <v>141</v>
      </c>
      <c r="C2238" s="5">
        <v>5</v>
      </c>
      <c r="D2238" s="5" t="s">
        <v>1819</v>
      </c>
      <c r="E2238" s="5" t="s">
        <v>17</v>
      </c>
      <c r="F2238" s="5">
        <v>62</v>
      </c>
      <c r="G2238" s="5" t="s">
        <v>375</v>
      </c>
      <c r="H2238" s="5" t="s">
        <v>1187</v>
      </c>
      <c r="I2238" s="5" t="s">
        <v>59</v>
      </c>
      <c r="J2238" s="5" t="s">
        <v>72</v>
      </c>
      <c r="K2238" s="5" t="s">
        <v>27</v>
      </c>
      <c r="L2238" s="5" t="s">
        <v>35</v>
      </c>
      <c r="M2238" s="5" t="s">
        <v>1840</v>
      </c>
      <c r="N2238" s="6">
        <v>82500</v>
      </c>
      <c r="O2238" s="6">
        <v>303211.48000000004</v>
      </c>
    </row>
    <row r="2239" spans="1:15" x14ac:dyDescent="0.3">
      <c r="A2239" s="3" t="str">
        <f>List!$I$6</f>
        <v>2018-19</v>
      </c>
      <c r="B2239" s="3" t="s">
        <v>60</v>
      </c>
      <c r="C2239" s="3">
        <v>6</v>
      </c>
      <c r="D2239" s="3" t="s">
        <v>1819</v>
      </c>
      <c r="E2239" s="3" t="s">
        <v>93</v>
      </c>
      <c r="F2239" s="3">
        <v>10</v>
      </c>
      <c r="G2239" s="3" t="s">
        <v>1509</v>
      </c>
      <c r="H2239" s="3" t="s">
        <v>257</v>
      </c>
      <c r="I2239" s="3" t="s">
        <v>59</v>
      </c>
      <c r="J2239" s="3" t="s">
        <v>1806</v>
      </c>
      <c r="K2239" s="3" t="s">
        <v>48</v>
      </c>
      <c r="L2239" s="3" t="s">
        <v>55</v>
      </c>
      <c r="M2239" s="3" t="s">
        <v>1840</v>
      </c>
      <c r="N2239" s="4">
        <v>54000</v>
      </c>
      <c r="O2239" s="4">
        <v>3380675.6807999993</v>
      </c>
    </row>
    <row r="2240" spans="1:15" x14ac:dyDescent="0.3">
      <c r="A2240" s="5" t="str">
        <f>List!$I$6</f>
        <v>2018-19</v>
      </c>
      <c r="B2240" s="5" t="s">
        <v>36</v>
      </c>
      <c r="C2240" s="5">
        <v>8</v>
      </c>
      <c r="D2240" s="5" t="s">
        <v>1816</v>
      </c>
      <c r="E2240" s="5" t="s">
        <v>131</v>
      </c>
      <c r="F2240" s="5">
        <v>21</v>
      </c>
      <c r="G2240" s="5" t="s">
        <v>607</v>
      </c>
      <c r="H2240" s="5" t="s">
        <v>266</v>
      </c>
      <c r="I2240" s="5" t="s">
        <v>59</v>
      </c>
      <c r="J2240" s="5" t="s">
        <v>86</v>
      </c>
      <c r="K2240" s="5" t="s">
        <v>34</v>
      </c>
      <c r="L2240" s="5" t="s">
        <v>35</v>
      </c>
      <c r="M2240" s="5" t="s">
        <v>1839</v>
      </c>
      <c r="N2240" s="6">
        <v>114000</v>
      </c>
      <c r="O2240" s="6">
        <v>1008333.7088</v>
      </c>
    </row>
    <row r="2241" spans="1:15" x14ac:dyDescent="0.3">
      <c r="A2241" s="3" t="str">
        <f>List!$I$6</f>
        <v>2018-19</v>
      </c>
      <c r="B2241" s="3" t="s">
        <v>60</v>
      </c>
      <c r="C2241" s="3">
        <v>6</v>
      </c>
      <c r="D2241" s="3" t="s">
        <v>1819</v>
      </c>
      <c r="E2241" s="3" t="s">
        <v>131</v>
      </c>
      <c r="F2241" s="3">
        <v>37</v>
      </c>
      <c r="G2241" s="3" t="s">
        <v>896</v>
      </c>
      <c r="H2241" s="3" t="s">
        <v>502</v>
      </c>
      <c r="I2241" s="3" t="s">
        <v>32</v>
      </c>
      <c r="J2241" s="3" t="s">
        <v>33</v>
      </c>
      <c r="K2241" s="3" t="s">
        <v>21</v>
      </c>
      <c r="L2241" s="3" t="s">
        <v>22</v>
      </c>
      <c r="M2241" s="3" t="s">
        <v>1840</v>
      </c>
      <c r="N2241" s="4">
        <v>64500</v>
      </c>
      <c r="O2241" s="4">
        <v>22343041.875</v>
      </c>
    </row>
    <row r="2242" spans="1:15" x14ac:dyDescent="0.3">
      <c r="A2242" s="5" t="str">
        <f>List!$I$6</f>
        <v>2018-19</v>
      </c>
      <c r="B2242" s="5" t="s">
        <v>101</v>
      </c>
      <c r="C2242" s="5">
        <v>9</v>
      </c>
      <c r="D2242" s="5" t="s">
        <v>1816</v>
      </c>
      <c r="E2242" s="5" t="s">
        <v>133</v>
      </c>
      <c r="F2242" s="5">
        <v>39</v>
      </c>
      <c r="G2242" s="5" t="s">
        <v>1013</v>
      </c>
      <c r="H2242" s="5" t="s">
        <v>339</v>
      </c>
      <c r="I2242" s="5" t="s">
        <v>26</v>
      </c>
      <c r="J2242" s="5" t="s">
        <v>1806</v>
      </c>
      <c r="K2242" s="5" t="s">
        <v>48</v>
      </c>
      <c r="L2242" s="5" t="s">
        <v>55</v>
      </c>
      <c r="M2242" s="5" t="s">
        <v>1840</v>
      </c>
      <c r="N2242" s="6">
        <v>99000</v>
      </c>
      <c r="O2242" s="6">
        <v>1744212.9671999998</v>
      </c>
    </row>
    <row r="2243" spans="1:15" x14ac:dyDescent="0.3">
      <c r="A2243" s="3" t="str">
        <f>List!$I$6</f>
        <v>2018-19</v>
      </c>
      <c r="B2243" s="3" t="s">
        <v>125</v>
      </c>
      <c r="C2243" s="3">
        <v>7</v>
      </c>
      <c r="D2243" s="3" t="s">
        <v>1816</v>
      </c>
      <c r="E2243" s="3" t="s">
        <v>540</v>
      </c>
      <c r="F2243" s="3">
        <v>51</v>
      </c>
      <c r="G2243" s="3" t="s">
        <v>1701</v>
      </c>
      <c r="H2243" s="3" t="s">
        <v>1504</v>
      </c>
      <c r="I2243" s="3" t="s">
        <v>80</v>
      </c>
      <c r="J2243" s="3" t="s">
        <v>44</v>
      </c>
      <c r="K2243" s="3" t="s">
        <v>21</v>
      </c>
      <c r="L2243" s="3" t="s">
        <v>22</v>
      </c>
      <c r="M2243" s="3" t="s">
        <v>1840</v>
      </c>
      <c r="N2243" s="4">
        <v>69000</v>
      </c>
      <c r="O2243" s="4">
        <v>381822.29712</v>
      </c>
    </row>
    <row r="2244" spans="1:15" x14ac:dyDescent="0.3">
      <c r="A2244" s="5" t="str">
        <f>List!$I$6</f>
        <v>2018-19</v>
      </c>
      <c r="B2244" s="5" t="s">
        <v>125</v>
      </c>
      <c r="C2244" s="5">
        <v>7</v>
      </c>
      <c r="D2244" s="5" t="s">
        <v>1816</v>
      </c>
      <c r="E2244" s="5" t="s">
        <v>61</v>
      </c>
      <c r="F2244" s="5">
        <v>78</v>
      </c>
      <c r="G2244" s="5" t="s">
        <v>1538</v>
      </c>
      <c r="H2244" s="5" t="s">
        <v>890</v>
      </c>
      <c r="I2244" s="5" t="s">
        <v>20</v>
      </c>
      <c r="J2244" s="5" t="s">
        <v>72</v>
      </c>
      <c r="K2244" s="5" t="s">
        <v>27</v>
      </c>
      <c r="L2244" s="5" t="s">
        <v>28</v>
      </c>
      <c r="M2244" s="5" t="s">
        <v>1841</v>
      </c>
      <c r="N2244" s="6">
        <v>90000</v>
      </c>
      <c r="O2244" s="6">
        <v>521254.27199999994</v>
      </c>
    </row>
    <row r="2245" spans="1:15" x14ac:dyDescent="0.3">
      <c r="A2245" s="3" t="str">
        <f>List!$I$6</f>
        <v>2018-19</v>
      </c>
      <c r="B2245" s="3" t="s">
        <v>92</v>
      </c>
      <c r="C2245" s="3">
        <v>12</v>
      </c>
      <c r="D2245" s="3" t="s">
        <v>1817</v>
      </c>
      <c r="E2245" s="3" t="s">
        <v>23</v>
      </c>
      <c r="F2245" s="3">
        <v>75</v>
      </c>
      <c r="G2245" s="3" t="s">
        <v>991</v>
      </c>
      <c r="H2245" s="3" t="s">
        <v>506</v>
      </c>
      <c r="I2245" s="3" t="s">
        <v>40</v>
      </c>
      <c r="J2245" s="3" t="s">
        <v>44</v>
      </c>
      <c r="K2245" s="3" t="s">
        <v>21</v>
      </c>
      <c r="L2245" s="3" t="s">
        <v>22</v>
      </c>
      <c r="M2245" s="3" t="s">
        <v>1841</v>
      </c>
      <c r="N2245" s="4">
        <v>115500</v>
      </c>
      <c r="O2245" s="4">
        <v>4120133.2479999997</v>
      </c>
    </row>
    <row r="2246" spans="1:15" x14ac:dyDescent="0.3">
      <c r="A2246" s="5" t="str">
        <f>List!$I$6</f>
        <v>2018-19</v>
      </c>
      <c r="B2246" s="5" t="s">
        <v>116</v>
      </c>
      <c r="C2246" s="5">
        <v>1</v>
      </c>
      <c r="D2246" s="5" t="s">
        <v>1818</v>
      </c>
      <c r="E2246" s="5" t="s">
        <v>51</v>
      </c>
      <c r="F2246" s="5">
        <v>47</v>
      </c>
      <c r="G2246" s="5" t="s">
        <v>944</v>
      </c>
      <c r="H2246" s="5" t="s">
        <v>1131</v>
      </c>
      <c r="I2246" s="5" t="s">
        <v>32</v>
      </c>
      <c r="J2246" s="5" t="s">
        <v>1805</v>
      </c>
      <c r="K2246" s="5" t="s">
        <v>34</v>
      </c>
      <c r="L2246" s="5" t="s">
        <v>35</v>
      </c>
      <c r="M2246" s="5" t="s">
        <v>1840</v>
      </c>
      <c r="N2246" s="6">
        <v>85500</v>
      </c>
      <c r="O2246" s="6">
        <v>5128830.9071999993</v>
      </c>
    </row>
    <row r="2247" spans="1:15" x14ac:dyDescent="0.3">
      <c r="A2247" s="3" t="str">
        <f>List!$I$6</f>
        <v>2018-19</v>
      </c>
      <c r="B2247" s="3" t="s">
        <v>45</v>
      </c>
      <c r="C2247" s="3">
        <v>2</v>
      </c>
      <c r="D2247" s="3" t="s">
        <v>1818</v>
      </c>
      <c r="E2247" s="3" t="s">
        <v>540</v>
      </c>
      <c r="F2247" s="3">
        <v>23</v>
      </c>
      <c r="G2247" s="3" t="s">
        <v>1367</v>
      </c>
      <c r="H2247" s="3" t="s">
        <v>1284</v>
      </c>
      <c r="I2247" s="3" t="s">
        <v>54</v>
      </c>
      <c r="J2247" s="3" t="s">
        <v>1806</v>
      </c>
      <c r="K2247" s="3" t="s">
        <v>48</v>
      </c>
      <c r="L2247" s="3" t="s">
        <v>49</v>
      </c>
      <c r="M2247" s="3" t="s">
        <v>1840</v>
      </c>
      <c r="N2247" s="4">
        <v>102000</v>
      </c>
      <c r="O2247" s="4">
        <v>8759663.4399999995</v>
      </c>
    </row>
    <row r="2248" spans="1:15" x14ac:dyDescent="0.3">
      <c r="A2248" s="5" t="str">
        <f>List!$I$6</f>
        <v>2018-19</v>
      </c>
      <c r="B2248" s="5" t="s">
        <v>101</v>
      </c>
      <c r="C2248" s="5">
        <v>9</v>
      </c>
      <c r="D2248" s="5" t="s">
        <v>1816</v>
      </c>
      <c r="E2248" s="5" t="s">
        <v>322</v>
      </c>
      <c r="F2248" s="5">
        <v>16</v>
      </c>
      <c r="G2248" s="5" t="s">
        <v>637</v>
      </c>
      <c r="H2248" s="5" t="s">
        <v>514</v>
      </c>
      <c r="I2248" s="5" t="s">
        <v>32</v>
      </c>
      <c r="J2248" s="5" t="s">
        <v>33</v>
      </c>
      <c r="K2248" s="5" t="s">
        <v>21</v>
      </c>
      <c r="L2248" s="5" t="s">
        <v>22</v>
      </c>
      <c r="M2248" s="5" t="s">
        <v>1840</v>
      </c>
      <c r="N2248" s="6">
        <v>99000</v>
      </c>
      <c r="O2248" s="6">
        <v>7507596.4415999996</v>
      </c>
    </row>
    <row r="2249" spans="1:15" x14ac:dyDescent="0.3">
      <c r="A2249" s="3" t="str">
        <f>List!$I$6</f>
        <v>2018-19</v>
      </c>
      <c r="B2249" s="3" t="s">
        <v>125</v>
      </c>
      <c r="C2249" s="3">
        <v>7</v>
      </c>
      <c r="D2249" s="3" t="s">
        <v>1816</v>
      </c>
      <c r="E2249" s="3" t="s">
        <v>335</v>
      </c>
      <c r="F2249" s="3">
        <v>12</v>
      </c>
      <c r="G2249" s="3" t="s">
        <v>1064</v>
      </c>
      <c r="H2249" s="3" t="s">
        <v>821</v>
      </c>
      <c r="I2249" s="3" t="s">
        <v>20</v>
      </c>
      <c r="J2249" s="3" t="s">
        <v>86</v>
      </c>
      <c r="K2249" s="3" t="s">
        <v>48</v>
      </c>
      <c r="L2249" s="3" t="s">
        <v>55</v>
      </c>
      <c r="M2249" s="3" t="s">
        <v>1841</v>
      </c>
      <c r="N2249" s="4">
        <v>87000</v>
      </c>
      <c r="O2249" s="4">
        <v>1454758.2431999999</v>
      </c>
    </row>
    <row r="2250" spans="1:15" x14ac:dyDescent="0.3">
      <c r="A2250" s="5" t="str">
        <f>List!$I$6</f>
        <v>2018-19</v>
      </c>
      <c r="B2250" s="5" t="s">
        <v>125</v>
      </c>
      <c r="C2250" s="5">
        <v>7</v>
      </c>
      <c r="D2250" s="5" t="s">
        <v>1816</v>
      </c>
      <c r="E2250" s="5" t="s">
        <v>145</v>
      </c>
      <c r="F2250" s="5">
        <v>23</v>
      </c>
      <c r="G2250" s="5" t="s">
        <v>939</v>
      </c>
      <c r="H2250" s="5" t="s">
        <v>883</v>
      </c>
      <c r="I2250" s="5" t="s">
        <v>80</v>
      </c>
      <c r="J2250" s="5" t="s">
        <v>1805</v>
      </c>
      <c r="K2250" s="5" t="s">
        <v>48</v>
      </c>
      <c r="L2250" s="5" t="s">
        <v>49</v>
      </c>
      <c r="M2250" s="5" t="s">
        <v>1840</v>
      </c>
      <c r="N2250" s="6">
        <v>85500</v>
      </c>
      <c r="O2250" s="6">
        <v>946337.87159999984</v>
      </c>
    </row>
    <row r="2251" spans="1:15" x14ac:dyDescent="0.3">
      <c r="A2251" s="3" t="str">
        <f>List!$I$6</f>
        <v>2018-19</v>
      </c>
      <c r="B2251" s="3" t="s">
        <v>76</v>
      </c>
      <c r="C2251" s="3">
        <v>4</v>
      </c>
      <c r="D2251" s="3" t="s">
        <v>1819</v>
      </c>
      <c r="E2251" s="3" t="s">
        <v>29</v>
      </c>
      <c r="F2251" s="3">
        <v>50</v>
      </c>
      <c r="G2251" s="3" t="s">
        <v>817</v>
      </c>
      <c r="H2251" s="3" t="s">
        <v>1209</v>
      </c>
      <c r="I2251" s="3" t="s">
        <v>63</v>
      </c>
      <c r="J2251" s="3" t="s">
        <v>86</v>
      </c>
      <c r="K2251" s="3" t="s">
        <v>21</v>
      </c>
      <c r="L2251" s="3" t="s">
        <v>22</v>
      </c>
      <c r="M2251" s="3" t="s">
        <v>1840</v>
      </c>
      <c r="N2251" s="4">
        <v>76500</v>
      </c>
      <c r="O2251" s="4">
        <v>13635054.93636</v>
      </c>
    </row>
    <row r="2252" spans="1:15" x14ac:dyDescent="0.3">
      <c r="A2252" s="5" t="str">
        <f>List!$I$6</f>
        <v>2018-19</v>
      </c>
      <c r="B2252" s="5" t="s">
        <v>16</v>
      </c>
      <c r="C2252" s="5">
        <v>10</v>
      </c>
      <c r="D2252" s="5" t="s">
        <v>1817</v>
      </c>
      <c r="E2252" s="5" t="s">
        <v>569</v>
      </c>
      <c r="F2252" s="5">
        <v>73</v>
      </c>
      <c r="G2252" s="5" t="s">
        <v>1433</v>
      </c>
      <c r="H2252" s="5" t="s">
        <v>185</v>
      </c>
      <c r="I2252" s="5" t="s">
        <v>54</v>
      </c>
      <c r="J2252" s="5" t="s">
        <v>86</v>
      </c>
      <c r="K2252" s="5" t="s">
        <v>48</v>
      </c>
      <c r="L2252" s="5" t="s">
        <v>49</v>
      </c>
      <c r="M2252" s="5" t="s">
        <v>1839</v>
      </c>
      <c r="N2252" s="6">
        <v>102000</v>
      </c>
      <c r="O2252" s="6">
        <v>23208761.592719998</v>
      </c>
    </row>
    <row r="2253" spans="1:15" x14ac:dyDescent="0.3">
      <c r="A2253" s="3" t="str">
        <f>List!$I$6</f>
        <v>2018-19</v>
      </c>
      <c r="B2253" s="3" t="s">
        <v>83</v>
      </c>
      <c r="C2253" s="3">
        <v>3</v>
      </c>
      <c r="D2253" s="3" t="s">
        <v>1818</v>
      </c>
      <c r="E2253" s="3" t="s">
        <v>119</v>
      </c>
      <c r="F2253" s="3">
        <v>19</v>
      </c>
      <c r="G2253" s="3" t="s">
        <v>753</v>
      </c>
      <c r="H2253" s="3" t="s">
        <v>1244</v>
      </c>
      <c r="I2253" s="3" t="s">
        <v>20</v>
      </c>
      <c r="J2253" s="3" t="s">
        <v>33</v>
      </c>
      <c r="K2253" s="3" t="s">
        <v>48</v>
      </c>
      <c r="L2253" s="3" t="s">
        <v>49</v>
      </c>
      <c r="M2253" s="3" t="s">
        <v>1840</v>
      </c>
      <c r="N2253" s="4">
        <v>54000</v>
      </c>
      <c r="O2253" s="4">
        <v>289485.50400000002</v>
      </c>
    </row>
    <row r="2254" spans="1:15" x14ac:dyDescent="0.3">
      <c r="A2254" s="5" t="str">
        <f>List!$I$6</f>
        <v>2018-19</v>
      </c>
      <c r="B2254" s="5" t="s">
        <v>101</v>
      </c>
      <c r="C2254" s="5">
        <v>9</v>
      </c>
      <c r="D2254" s="5" t="s">
        <v>1816</v>
      </c>
      <c r="E2254" s="5" t="s">
        <v>277</v>
      </c>
      <c r="F2254" s="5">
        <v>42</v>
      </c>
      <c r="G2254" s="5" t="s">
        <v>1153</v>
      </c>
      <c r="H2254" s="5" t="s">
        <v>364</v>
      </c>
      <c r="I2254" s="5" t="s">
        <v>26</v>
      </c>
      <c r="J2254" s="5" t="s">
        <v>33</v>
      </c>
      <c r="K2254" s="5" t="s">
        <v>21</v>
      </c>
      <c r="L2254" s="5" t="s">
        <v>22</v>
      </c>
      <c r="M2254" s="5" t="s">
        <v>1840</v>
      </c>
      <c r="N2254" s="6">
        <v>94500</v>
      </c>
      <c r="O2254" s="6">
        <v>4229506.6506000003</v>
      </c>
    </row>
    <row r="2255" spans="1:15" x14ac:dyDescent="0.3">
      <c r="A2255" s="3" t="str">
        <f>List!$I$6</f>
        <v>2018-19</v>
      </c>
      <c r="B2255" s="3" t="s">
        <v>116</v>
      </c>
      <c r="C2255" s="3">
        <v>1</v>
      </c>
      <c r="D2255" s="3" t="s">
        <v>1818</v>
      </c>
      <c r="E2255" s="3" t="s">
        <v>421</v>
      </c>
      <c r="F2255" s="3">
        <v>42</v>
      </c>
      <c r="G2255" s="3" t="s">
        <v>1166</v>
      </c>
      <c r="H2255" s="3" t="s">
        <v>745</v>
      </c>
      <c r="I2255" s="3" t="s">
        <v>32</v>
      </c>
      <c r="J2255" s="3" t="s">
        <v>1805</v>
      </c>
      <c r="K2255" s="3" t="s">
        <v>21</v>
      </c>
      <c r="L2255" s="3" t="s">
        <v>22</v>
      </c>
      <c r="M2255" s="3" t="s">
        <v>1839</v>
      </c>
      <c r="N2255" s="4">
        <v>121500</v>
      </c>
      <c r="O2255" s="4">
        <v>1190939.112</v>
      </c>
    </row>
    <row r="2256" spans="1:15" x14ac:dyDescent="0.3">
      <c r="A2256" s="5" t="str">
        <f>List!$I$6</f>
        <v>2018-19</v>
      </c>
      <c r="B2256" s="5" t="s">
        <v>125</v>
      </c>
      <c r="C2256" s="5">
        <v>7</v>
      </c>
      <c r="D2256" s="5" t="s">
        <v>1816</v>
      </c>
      <c r="E2256" s="5" t="s">
        <v>402</v>
      </c>
      <c r="F2256" s="5">
        <v>66</v>
      </c>
      <c r="G2256" s="5" t="s">
        <v>1210</v>
      </c>
      <c r="H2256" s="5" t="s">
        <v>624</v>
      </c>
      <c r="I2256" s="5" t="s">
        <v>54</v>
      </c>
      <c r="J2256" s="5" t="s">
        <v>1805</v>
      </c>
      <c r="K2256" s="5" t="s">
        <v>21</v>
      </c>
      <c r="L2256" s="5" t="s">
        <v>22</v>
      </c>
      <c r="M2256" s="5" t="s">
        <v>1839</v>
      </c>
      <c r="N2256" s="6">
        <v>42000</v>
      </c>
      <c r="O2256" s="6">
        <v>9378368.375</v>
      </c>
    </row>
    <row r="2257" spans="1:15" x14ac:dyDescent="0.3">
      <c r="A2257" s="3" t="str">
        <f>List!$I$6</f>
        <v>2018-19</v>
      </c>
      <c r="B2257" s="3" t="s">
        <v>60</v>
      </c>
      <c r="C2257" s="3">
        <v>6</v>
      </c>
      <c r="D2257" s="3" t="s">
        <v>1819</v>
      </c>
      <c r="E2257" s="3" t="s">
        <v>291</v>
      </c>
      <c r="F2257" s="3">
        <v>23</v>
      </c>
      <c r="G2257" s="3" t="s">
        <v>310</v>
      </c>
      <c r="H2257" s="3" t="s">
        <v>1491</v>
      </c>
      <c r="I2257" s="3" t="s">
        <v>32</v>
      </c>
      <c r="J2257" s="3" t="s">
        <v>33</v>
      </c>
      <c r="K2257" s="3" t="s">
        <v>48</v>
      </c>
      <c r="L2257" s="3" t="s">
        <v>49</v>
      </c>
      <c r="M2257" s="3" t="s">
        <v>1841</v>
      </c>
      <c r="N2257" s="4">
        <v>48000</v>
      </c>
      <c r="O2257" s="4">
        <v>543739.75040000002</v>
      </c>
    </row>
    <row r="2258" spans="1:15" x14ac:dyDescent="0.3">
      <c r="A2258" s="5" t="str">
        <f>List!$I$6</f>
        <v>2018-19</v>
      </c>
      <c r="B2258" s="5" t="s">
        <v>125</v>
      </c>
      <c r="C2258" s="5">
        <v>7</v>
      </c>
      <c r="D2258" s="5" t="s">
        <v>1816</v>
      </c>
      <c r="E2258" s="5" t="s">
        <v>344</v>
      </c>
      <c r="F2258" s="5">
        <v>23</v>
      </c>
      <c r="G2258" s="5" t="s">
        <v>1300</v>
      </c>
      <c r="H2258" s="5" t="s">
        <v>269</v>
      </c>
      <c r="I2258" s="5" t="s">
        <v>26</v>
      </c>
      <c r="J2258" s="5" t="s">
        <v>33</v>
      </c>
      <c r="K2258" s="5" t="s">
        <v>48</v>
      </c>
      <c r="L2258" s="5" t="s">
        <v>49</v>
      </c>
      <c r="M2258" s="5" t="s">
        <v>1841</v>
      </c>
      <c r="N2258" s="6">
        <v>99000</v>
      </c>
      <c r="O2258" s="6">
        <v>4434861.1546799997</v>
      </c>
    </row>
    <row r="2259" spans="1:15" x14ac:dyDescent="0.3">
      <c r="A2259" s="3" t="str">
        <f>List!$I$6</f>
        <v>2018-19</v>
      </c>
      <c r="B2259" s="3" t="s">
        <v>76</v>
      </c>
      <c r="C2259" s="3">
        <v>4</v>
      </c>
      <c r="D2259" s="3" t="s">
        <v>1819</v>
      </c>
      <c r="E2259" s="3" t="s">
        <v>305</v>
      </c>
      <c r="F2259" s="3">
        <v>52</v>
      </c>
      <c r="G2259" s="3" t="s">
        <v>554</v>
      </c>
      <c r="H2259" s="3" t="s">
        <v>711</v>
      </c>
      <c r="I2259" s="3" t="s">
        <v>63</v>
      </c>
      <c r="J2259" s="3" t="s">
        <v>44</v>
      </c>
      <c r="K2259" s="3" t="s">
        <v>34</v>
      </c>
      <c r="L2259" s="3" t="s">
        <v>35</v>
      </c>
      <c r="M2259" s="3" t="s">
        <v>1840</v>
      </c>
      <c r="N2259" s="4">
        <v>42000</v>
      </c>
      <c r="O2259" s="4">
        <v>18903132.864</v>
      </c>
    </row>
    <row r="2260" spans="1:15" x14ac:dyDescent="0.3">
      <c r="A2260" s="5" t="str">
        <f>List!$I$6</f>
        <v>2018-19</v>
      </c>
      <c r="B2260" s="5" t="s">
        <v>36</v>
      </c>
      <c r="C2260" s="5">
        <v>8</v>
      </c>
      <c r="D2260" s="5" t="s">
        <v>1816</v>
      </c>
      <c r="E2260" s="5" t="s">
        <v>56</v>
      </c>
      <c r="F2260" s="5">
        <v>11</v>
      </c>
      <c r="G2260" s="5" t="s">
        <v>1382</v>
      </c>
      <c r="H2260" s="5" t="s">
        <v>1343</v>
      </c>
      <c r="I2260" s="5" t="s">
        <v>54</v>
      </c>
      <c r="J2260" s="5" t="s">
        <v>1806</v>
      </c>
      <c r="K2260" s="5" t="s">
        <v>21</v>
      </c>
      <c r="L2260" s="5" t="s">
        <v>22</v>
      </c>
      <c r="M2260" s="5" t="s">
        <v>1841</v>
      </c>
      <c r="N2260" s="6">
        <v>72000</v>
      </c>
      <c r="O2260" s="6">
        <v>1588695.6729599999</v>
      </c>
    </row>
    <row r="2261" spans="1:15" x14ac:dyDescent="0.3">
      <c r="A2261" s="3" t="str">
        <f>List!$I$6</f>
        <v>2018-19</v>
      </c>
      <c r="B2261" s="3" t="s">
        <v>141</v>
      </c>
      <c r="C2261" s="3">
        <v>5</v>
      </c>
      <c r="D2261" s="3" t="s">
        <v>1819</v>
      </c>
      <c r="E2261" s="3" t="s">
        <v>226</v>
      </c>
      <c r="F2261" s="3">
        <v>53</v>
      </c>
      <c r="G2261" s="3" t="s">
        <v>651</v>
      </c>
      <c r="H2261" s="3" t="s">
        <v>1021</v>
      </c>
      <c r="I2261" s="3" t="s">
        <v>40</v>
      </c>
      <c r="J2261" s="3" t="s">
        <v>33</v>
      </c>
      <c r="K2261" s="3" t="s">
        <v>21</v>
      </c>
      <c r="L2261" s="3" t="s">
        <v>22</v>
      </c>
      <c r="M2261" s="3" t="s">
        <v>1840</v>
      </c>
      <c r="N2261" s="4">
        <v>129000</v>
      </c>
      <c r="O2261" s="4">
        <v>3486568.8211200004</v>
      </c>
    </row>
    <row r="2262" spans="1:15" x14ac:dyDescent="0.3">
      <c r="A2262" s="5" t="str">
        <f>List!$I$6</f>
        <v>2018-19</v>
      </c>
      <c r="B2262" s="5" t="s">
        <v>141</v>
      </c>
      <c r="C2262" s="5">
        <v>5</v>
      </c>
      <c r="D2262" s="5" t="s">
        <v>1819</v>
      </c>
      <c r="E2262" s="5" t="s">
        <v>439</v>
      </c>
      <c r="F2262" s="5">
        <v>6</v>
      </c>
      <c r="G2262" s="5" t="s">
        <v>1702</v>
      </c>
      <c r="H2262" s="5" t="s">
        <v>940</v>
      </c>
      <c r="I2262" s="5" t="s">
        <v>54</v>
      </c>
      <c r="J2262" s="5" t="s">
        <v>44</v>
      </c>
      <c r="K2262" s="5" t="s">
        <v>34</v>
      </c>
      <c r="L2262" s="5" t="s">
        <v>35</v>
      </c>
      <c r="M2262" s="5" t="s">
        <v>1840</v>
      </c>
      <c r="N2262" s="6">
        <v>6000</v>
      </c>
      <c r="O2262" s="6">
        <v>8181059.0664000008</v>
      </c>
    </row>
    <row r="2263" spans="1:15" x14ac:dyDescent="0.3">
      <c r="A2263" s="3" t="str">
        <f>List!$I$6</f>
        <v>2018-19</v>
      </c>
      <c r="B2263" s="3" t="s">
        <v>116</v>
      </c>
      <c r="C2263" s="3">
        <v>1</v>
      </c>
      <c r="D2263" s="3" t="s">
        <v>1818</v>
      </c>
      <c r="E2263" s="3" t="s">
        <v>250</v>
      </c>
      <c r="F2263" s="3">
        <v>50</v>
      </c>
      <c r="G2263" s="3" t="s">
        <v>1202</v>
      </c>
      <c r="H2263" s="3" t="s">
        <v>387</v>
      </c>
      <c r="I2263" s="3" t="s">
        <v>40</v>
      </c>
      <c r="J2263" s="3" t="s">
        <v>44</v>
      </c>
      <c r="K2263" s="3" t="s">
        <v>21</v>
      </c>
      <c r="L2263" s="3" t="s">
        <v>22</v>
      </c>
      <c r="M2263" s="3" t="s">
        <v>1840</v>
      </c>
      <c r="N2263" s="4">
        <v>105000</v>
      </c>
      <c r="O2263" s="4">
        <v>564560.61200000008</v>
      </c>
    </row>
    <row r="2264" spans="1:15" x14ac:dyDescent="0.3">
      <c r="A2264" s="5" t="str">
        <f>List!$I$6</f>
        <v>2018-19</v>
      </c>
      <c r="B2264" s="5" t="s">
        <v>92</v>
      </c>
      <c r="C2264" s="5">
        <v>12</v>
      </c>
      <c r="D2264" s="5" t="s">
        <v>1817</v>
      </c>
      <c r="E2264" s="5" t="s">
        <v>614</v>
      </c>
      <c r="F2264" s="5">
        <v>36</v>
      </c>
      <c r="G2264" s="5" t="s">
        <v>1252</v>
      </c>
      <c r="H2264" s="5" t="s">
        <v>988</v>
      </c>
      <c r="I2264" s="5" t="s">
        <v>26</v>
      </c>
      <c r="J2264" s="5" t="s">
        <v>86</v>
      </c>
      <c r="K2264" s="5" t="s">
        <v>48</v>
      </c>
      <c r="L2264" s="5" t="s">
        <v>55</v>
      </c>
      <c r="M2264" s="5" t="s">
        <v>1839</v>
      </c>
      <c r="N2264" s="6">
        <v>99000</v>
      </c>
      <c r="O2264" s="6">
        <v>775625.00399999996</v>
      </c>
    </row>
    <row r="2265" spans="1:15" x14ac:dyDescent="0.3">
      <c r="A2265" s="3" t="str">
        <f>List!$I$6</f>
        <v>2018-19</v>
      </c>
      <c r="B2265" s="3" t="s">
        <v>116</v>
      </c>
      <c r="C2265" s="3">
        <v>1</v>
      </c>
      <c r="D2265" s="3" t="s">
        <v>1818</v>
      </c>
      <c r="E2265" s="3" t="s">
        <v>29</v>
      </c>
      <c r="F2265" s="3">
        <v>73</v>
      </c>
      <c r="G2265" s="3" t="s">
        <v>97</v>
      </c>
      <c r="H2265" s="3" t="s">
        <v>1409</v>
      </c>
      <c r="I2265" s="3" t="s">
        <v>80</v>
      </c>
      <c r="J2265" s="3" t="s">
        <v>86</v>
      </c>
      <c r="K2265" s="3" t="s">
        <v>48</v>
      </c>
      <c r="L2265" s="3" t="s">
        <v>49</v>
      </c>
      <c r="M2265" s="3" t="s">
        <v>1840</v>
      </c>
      <c r="N2265" s="4">
        <v>57000</v>
      </c>
      <c r="O2265" s="4">
        <v>983706.7204799999</v>
      </c>
    </row>
    <row r="2266" spans="1:15" x14ac:dyDescent="0.3">
      <c r="A2266" s="5" t="str">
        <f>List!$I$6</f>
        <v>2018-19</v>
      </c>
      <c r="B2266" s="5" t="s">
        <v>36</v>
      </c>
      <c r="C2266" s="5">
        <v>8</v>
      </c>
      <c r="D2266" s="5" t="s">
        <v>1816</v>
      </c>
      <c r="E2266" s="5" t="s">
        <v>305</v>
      </c>
      <c r="F2266" s="5">
        <v>22</v>
      </c>
      <c r="G2266" s="5" t="s">
        <v>265</v>
      </c>
      <c r="H2266" s="5" t="s">
        <v>414</v>
      </c>
      <c r="I2266" s="5" t="s">
        <v>32</v>
      </c>
      <c r="J2266" s="5" t="s">
        <v>1805</v>
      </c>
      <c r="K2266" s="5" t="s">
        <v>48</v>
      </c>
      <c r="L2266" s="5" t="s">
        <v>55</v>
      </c>
      <c r="M2266" s="5" t="s">
        <v>1840</v>
      </c>
      <c r="N2266" s="6">
        <v>66000</v>
      </c>
      <c r="O2266" s="6">
        <v>231279.20639999997</v>
      </c>
    </row>
    <row r="2267" spans="1:15" x14ac:dyDescent="0.3">
      <c r="A2267" s="3" t="str">
        <f>List!$I$6</f>
        <v>2018-19</v>
      </c>
      <c r="B2267" s="3" t="s">
        <v>60</v>
      </c>
      <c r="C2267" s="3">
        <v>6</v>
      </c>
      <c r="D2267" s="3" t="s">
        <v>1819</v>
      </c>
      <c r="E2267" s="3" t="s">
        <v>37</v>
      </c>
      <c r="F2267" s="3">
        <v>23</v>
      </c>
      <c r="G2267" s="3" t="s">
        <v>1703</v>
      </c>
      <c r="H2267" s="3" t="s">
        <v>982</v>
      </c>
      <c r="I2267" s="3" t="s">
        <v>40</v>
      </c>
      <c r="J2267" s="3" t="s">
        <v>86</v>
      </c>
      <c r="K2267" s="3" t="s">
        <v>48</v>
      </c>
      <c r="L2267" s="3" t="s">
        <v>49</v>
      </c>
      <c r="M2267" s="3" t="s">
        <v>1840</v>
      </c>
      <c r="N2267" s="4">
        <v>121500</v>
      </c>
      <c r="O2267" s="4">
        <v>1697225.1991200002</v>
      </c>
    </row>
    <row r="2268" spans="1:15" x14ac:dyDescent="0.3">
      <c r="A2268" s="5" t="str">
        <f>List!$I$6</f>
        <v>2018-19</v>
      </c>
      <c r="B2268" s="5" t="s">
        <v>141</v>
      </c>
      <c r="C2268" s="5">
        <v>5</v>
      </c>
      <c r="D2268" s="5" t="s">
        <v>1819</v>
      </c>
      <c r="E2268" s="5" t="s">
        <v>286</v>
      </c>
      <c r="F2268" s="5">
        <v>68</v>
      </c>
      <c r="G2268" s="5" t="s">
        <v>1290</v>
      </c>
      <c r="H2268" s="5" t="s">
        <v>1472</v>
      </c>
      <c r="I2268" s="5" t="s">
        <v>32</v>
      </c>
      <c r="J2268" s="5" t="s">
        <v>1806</v>
      </c>
      <c r="K2268" s="5" t="s">
        <v>34</v>
      </c>
      <c r="L2268" s="5" t="s">
        <v>35</v>
      </c>
      <c r="M2268" s="5" t="s">
        <v>1840</v>
      </c>
      <c r="N2268" s="6">
        <v>64500</v>
      </c>
      <c r="O2268" s="6">
        <v>285249.99096000002</v>
      </c>
    </row>
    <row r="2269" spans="1:15" x14ac:dyDescent="0.3">
      <c r="A2269" s="3" t="str">
        <f>List!$I$6</f>
        <v>2018-19</v>
      </c>
      <c r="B2269" s="3" t="s">
        <v>116</v>
      </c>
      <c r="C2269" s="3">
        <v>1</v>
      </c>
      <c r="D2269" s="3" t="s">
        <v>1818</v>
      </c>
      <c r="E2269" s="3" t="s">
        <v>543</v>
      </c>
      <c r="F2269" s="3">
        <v>79</v>
      </c>
      <c r="G2269" s="3" t="s">
        <v>1594</v>
      </c>
      <c r="H2269" s="3" t="s">
        <v>1087</v>
      </c>
      <c r="I2269" s="3" t="s">
        <v>20</v>
      </c>
      <c r="J2269" s="3" t="s">
        <v>33</v>
      </c>
      <c r="K2269" s="3" t="s">
        <v>27</v>
      </c>
      <c r="L2269" s="3" t="s">
        <v>28</v>
      </c>
      <c r="M2269" s="3" t="s">
        <v>1839</v>
      </c>
      <c r="N2269" s="4">
        <v>106500</v>
      </c>
      <c r="O2269" s="4">
        <v>19207326.688000001</v>
      </c>
    </row>
    <row r="2270" spans="1:15" x14ac:dyDescent="0.3">
      <c r="A2270" s="5" t="str">
        <f>List!$I$6</f>
        <v>2018-19</v>
      </c>
      <c r="B2270" s="5" t="s">
        <v>16</v>
      </c>
      <c r="C2270" s="5">
        <v>10</v>
      </c>
      <c r="D2270" s="5" t="s">
        <v>1817</v>
      </c>
      <c r="E2270" s="5" t="s">
        <v>128</v>
      </c>
      <c r="F2270" s="5">
        <v>39</v>
      </c>
      <c r="G2270" s="5" t="s">
        <v>844</v>
      </c>
      <c r="H2270" s="5" t="s">
        <v>1493</v>
      </c>
      <c r="I2270" s="5" t="s">
        <v>20</v>
      </c>
      <c r="J2270" s="5" t="s">
        <v>1805</v>
      </c>
      <c r="K2270" s="5" t="s">
        <v>48</v>
      </c>
      <c r="L2270" s="5" t="s">
        <v>55</v>
      </c>
      <c r="M2270" s="5" t="s">
        <v>1840</v>
      </c>
      <c r="N2270" s="6">
        <v>79500</v>
      </c>
      <c r="O2270" s="6">
        <v>12330657.991079999</v>
      </c>
    </row>
    <row r="2271" spans="1:15" x14ac:dyDescent="0.3">
      <c r="A2271" s="3" t="str">
        <f>List!$I$6</f>
        <v>2018-19</v>
      </c>
      <c r="B2271" s="3" t="s">
        <v>76</v>
      </c>
      <c r="C2271" s="3">
        <v>4</v>
      </c>
      <c r="D2271" s="3" t="s">
        <v>1819</v>
      </c>
      <c r="E2271" s="3" t="s">
        <v>73</v>
      </c>
      <c r="F2271" s="3">
        <v>22</v>
      </c>
      <c r="G2271" s="3" t="s">
        <v>991</v>
      </c>
      <c r="H2271" s="3" t="s">
        <v>194</v>
      </c>
      <c r="I2271" s="3" t="s">
        <v>59</v>
      </c>
      <c r="J2271" s="3" t="s">
        <v>1806</v>
      </c>
      <c r="K2271" s="3" t="s">
        <v>48</v>
      </c>
      <c r="L2271" s="3" t="s">
        <v>55</v>
      </c>
      <c r="M2271" s="3" t="s">
        <v>1839</v>
      </c>
      <c r="N2271" s="4">
        <v>31500</v>
      </c>
      <c r="O2271" s="4">
        <v>1123672.7039999999</v>
      </c>
    </row>
    <row r="2272" spans="1:15" x14ac:dyDescent="0.3">
      <c r="A2272" s="5" t="str">
        <f>List!$I$6</f>
        <v>2018-19</v>
      </c>
      <c r="B2272" s="5" t="s">
        <v>141</v>
      </c>
      <c r="C2272" s="5">
        <v>5</v>
      </c>
      <c r="D2272" s="5" t="s">
        <v>1819</v>
      </c>
      <c r="E2272" s="5" t="s">
        <v>157</v>
      </c>
      <c r="F2272" s="5">
        <v>60</v>
      </c>
      <c r="G2272" s="5" t="s">
        <v>892</v>
      </c>
      <c r="H2272" s="5" t="s">
        <v>1467</v>
      </c>
      <c r="I2272" s="5" t="s">
        <v>54</v>
      </c>
      <c r="J2272" s="5" t="s">
        <v>44</v>
      </c>
      <c r="K2272" s="5" t="s">
        <v>27</v>
      </c>
      <c r="L2272" s="5" t="s">
        <v>28</v>
      </c>
      <c r="M2272" s="5" t="s">
        <v>1841</v>
      </c>
      <c r="N2272" s="6">
        <v>43500</v>
      </c>
      <c r="O2272" s="6">
        <v>16970287.303199999</v>
      </c>
    </row>
    <row r="2273" spans="1:15" x14ac:dyDescent="0.3">
      <c r="A2273" s="3" t="str">
        <f>List!$I$6</f>
        <v>2018-19</v>
      </c>
      <c r="B2273" s="3" t="s">
        <v>116</v>
      </c>
      <c r="C2273" s="3">
        <v>1</v>
      </c>
      <c r="D2273" s="3" t="s">
        <v>1818</v>
      </c>
      <c r="E2273" s="3" t="s">
        <v>222</v>
      </c>
      <c r="F2273" s="3">
        <v>70</v>
      </c>
      <c r="G2273" s="3" t="s">
        <v>1704</v>
      </c>
      <c r="H2273" s="3" t="s">
        <v>1097</v>
      </c>
      <c r="I2273" s="3" t="s">
        <v>54</v>
      </c>
      <c r="J2273" s="3" t="s">
        <v>44</v>
      </c>
      <c r="K2273" s="3" t="s">
        <v>21</v>
      </c>
      <c r="L2273" s="3" t="s">
        <v>22</v>
      </c>
      <c r="M2273" s="3" t="s">
        <v>1840</v>
      </c>
      <c r="N2273" s="4">
        <v>124500</v>
      </c>
      <c r="O2273" s="4">
        <v>421128.18879999995</v>
      </c>
    </row>
    <row r="2274" spans="1:15" x14ac:dyDescent="0.3">
      <c r="A2274" s="5" t="str">
        <f>List!$I$6</f>
        <v>2018-19</v>
      </c>
      <c r="B2274" s="5" t="s">
        <v>45</v>
      </c>
      <c r="C2274" s="5">
        <v>2</v>
      </c>
      <c r="D2274" s="5" t="s">
        <v>1818</v>
      </c>
      <c r="E2274" s="5" t="s">
        <v>332</v>
      </c>
      <c r="F2274" s="5">
        <v>65</v>
      </c>
      <c r="G2274" s="5" t="s">
        <v>527</v>
      </c>
      <c r="H2274" s="5" t="s">
        <v>671</v>
      </c>
      <c r="I2274" s="5" t="s">
        <v>20</v>
      </c>
      <c r="J2274" s="5" t="s">
        <v>44</v>
      </c>
      <c r="K2274" s="5" t="s">
        <v>21</v>
      </c>
      <c r="L2274" s="5" t="s">
        <v>22</v>
      </c>
      <c r="M2274" s="5" t="s">
        <v>1841</v>
      </c>
      <c r="N2274" s="6">
        <v>73500</v>
      </c>
      <c r="O2274" s="6">
        <v>175131.96624000004</v>
      </c>
    </row>
    <row r="2275" spans="1:15" x14ac:dyDescent="0.3">
      <c r="A2275" s="3" t="str">
        <f>List!$I$6</f>
        <v>2018-19</v>
      </c>
      <c r="B2275" s="3" t="s">
        <v>92</v>
      </c>
      <c r="C2275" s="3">
        <v>12</v>
      </c>
      <c r="D2275" s="3" t="s">
        <v>1817</v>
      </c>
      <c r="E2275" s="3" t="s">
        <v>154</v>
      </c>
      <c r="F2275" s="3">
        <v>66</v>
      </c>
      <c r="G2275" s="3" t="s">
        <v>433</v>
      </c>
      <c r="H2275" s="3" t="s">
        <v>1028</v>
      </c>
      <c r="I2275" s="3" t="s">
        <v>63</v>
      </c>
      <c r="J2275" s="3" t="s">
        <v>1806</v>
      </c>
      <c r="K2275" s="3" t="s">
        <v>21</v>
      </c>
      <c r="L2275" s="3" t="s">
        <v>22</v>
      </c>
      <c r="M2275" s="3" t="s">
        <v>1841</v>
      </c>
      <c r="N2275" s="4">
        <v>120000</v>
      </c>
      <c r="O2275" s="4">
        <v>3649617.3119999995</v>
      </c>
    </row>
    <row r="2276" spans="1:15" x14ac:dyDescent="0.3">
      <c r="A2276" s="5" t="str">
        <f>List!$I$6</f>
        <v>2018-19</v>
      </c>
      <c r="B2276" s="5" t="s">
        <v>83</v>
      </c>
      <c r="C2276" s="5">
        <v>3</v>
      </c>
      <c r="D2276" s="5" t="s">
        <v>1818</v>
      </c>
      <c r="E2276" s="5" t="s">
        <v>359</v>
      </c>
      <c r="F2276" s="5">
        <v>23</v>
      </c>
      <c r="G2276" s="5" t="s">
        <v>1337</v>
      </c>
      <c r="H2276" s="5" t="s">
        <v>838</v>
      </c>
      <c r="I2276" s="5" t="s">
        <v>32</v>
      </c>
      <c r="J2276" s="5" t="s">
        <v>86</v>
      </c>
      <c r="K2276" s="5" t="s">
        <v>48</v>
      </c>
      <c r="L2276" s="5" t="s">
        <v>49</v>
      </c>
      <c r="M2276" s="5" t="s">
        <v>1840</v>
      </c>
      <c r="N2276" s="6">
        <v>120000</v>
      </c>
      <c r="O2276" s="6">
        <v>6120463.6943999995</v>
      </c>
    </row>
    <row r="2277" spans="1:15" x14ac:dyDescent="0.3">
      <c r="A2277" s="3" t="str">
        <f>List!$I$6</f>
        <v>2018-19</v>
      </c>
      <c r="B2277" s="3" t="s">
        <v>92</v>
      </c>
      <c r="C2277" s="3">
        <v>12</v>
      </c>
      <c r="D2277" s="3" t="s">
        <v>1817</v>
      </c>
      <c r="E2277" s="3" t="s">
        <v>614</v>
      </c>
      <c r="F2277" s="3">
        <v>36</v>
      </c>
      <c r="G2277" s="3" t="s">
        <v>1071</v>
      </c>
      <c r="H2277" s="3" t="s">
        <v>204</v>
      </c>
      <c r="I2277" s="3" t="s">
        <v>32</v>
      </c>
      <c r="J2277" s="3" t="s">
        <v>86</v>
      </c>
      <c r="K2277" s="3" t="s">
        <v>48</v>
      </c>
      <c r="L2277" s="3" t="s">
        <v>55</v>
      </c>
      <c r="M2277" s="3" t="s">
        <v>1841</v>
      </c>
      <c r="N2277" s="4">
        <v>42000</v>
      </c>
      <c r="O2277" s="4">
        <v>1837736.9471999998</v>
      </c>
    </row>
    <row r="2278" spans="1:15" x14ac:dyDescent="0.3">
      <c r="A2278" s="5" t="str">
        <f>List!$I$6</f>
        <v>2018-19</v>
      </c>
      <c r="B2278" s="5" t="s">
        <v>101</v>
      </c>
      <c r="C2278" s="5">
        <v>9</v>
      </c>
      <c r="D2278" s="5" t="s">
        <v>1816</v>
      </c>
      <c r="E2278" s="5" t="s">
        <v>183</v>
      </c>
      <c r="F2278" s="5">
        <v>36</v>
      </c>
      <c r="G2278" s="5" t="s">
        <v>1377</v>
      </c>
      <c r="H2278" s="5" t="s">
        <v>118</v>
      </c>
      <c r="I2278" s="5" t="s">
        <v>26</v>
      </c>
      <c r="J2278" s="5" t="s">
        <v>44</v>
      </c>
      <c r="K2278" s="5" t="s">
        <v>48</v>
      </c>
      <c r="L2278" s="5" t="s">
        <v>55</v>
      </c>
      <c r="M2278" s="5" t="s">
        <v>1841</v>
      </c>
      <c r="N2278" s="6">
        <v>127500</v>
      </c>
      <c r="O2278" s="6">
        <v>954994.04</v>
      </c>
    </row>
    <row r="2279" spans="1:15" x14ac:dyDescent="0.3">
      <c r="A2279" s="3" t="str">
        <f>List!$I$6</f>
        <v>2018-19</v>
      </c>
      <c r="B2279" s="3" t="s">
        <v>50</v>
      </c>
      <c r="C2279" s="3">
        <v>11</v>
      </c>
      <c r="D2279" s="3" t="s">
        <v>1817</v>
      </c>
      <c r="E2279" s="3" t="s">
        <v>267</v>
      </c>
      <c r="F2279" s="3">
        <v>40</v>
      </c>
      <c r="G2279" s="3" t="s">
        <v>922</v>
      </c>
      <c r="H2279" s="3" t="s">
        <v>1486</v>
      </c>
      <c r="I2279" s="3" t="s">
        <v>40</v>
      </c>
      <c r="J2279" s="3" t="s">
        <v>33</v>
      </c>
      <c r="K2279" s="3" t="s">
        <v>34</v>
      </c>
      <c r="L2279" s="3" t="s">
        <v>35</v>
      </c>
      <c r="M2279" s="3" t="s">
        <v>1841</v>
      </c>
      <c r="N2279" s="4">
        <v>55500</v>
      </c>
      <c r="O2279" s="4">
        <v>3519515.2432000004</v>
      </c>
    </row>
    <row r="2280" spans="1:15" x14ac:dyDescent="0.3">
      <c r="A2280" s="5" t="str">
        <f>List!$I$6</f>
        <v>2018-19</v>
      </c>
      <c r="B2280" s="5" t="s">
        <v>125</v>
      </c>
      <c r="C2280" s="5">
        <v>7</v>
      </c>
      <c r="D2280" s="5" t="s">
        <v>1816</v>
      </c>
      <c r="E2280" s="5" t="s">
        <v>202</v>
      </c>
      <c r="F2280" s="5">
        <v>81</v>
      </c>
      <c r="G2280" s="5" t="s">
        <v>1705</v>
      </c>
      <c r="H2280" s="5" t="s">
        <v>382</v>
      </c>
      <c r="I2280" s="5" t="s">
        <v>26</v>
      </c>
      <c r="J2280" s="5" t="s">
        <v>44</v>
      </c>
      <c r="K2280" s="5" t="s">
        <v>48</v>
      </c>
      <c r="L2280" s="5" t="s">
        <v>49</v>
      </c>
      <c r="M2280" s="5" t="s">
        <v>1841</v>
      </c>
      <c r="N2280" s="6">
        <v>64500</v>
      </c>
      <c r="O2280" s="6">
        <v>40893611.960520007</v>
      </c>
    </row>
    <row r="2281" spans="1:15" x14ac:dyDescent="0.3">
      <c r="A2281" s="3" t="str">
        <f>List!$I$6</f>
        <v>2018-19</v>
      </c>
      <c r="B2281" s="3" t="s">
        <v>116</v>
      </c>
      <c r="C2281" s="3">
        <v>1</v>
      </c>
      <c r="D2281" s="3" t="s">
        <v>1818</v>
      </c>
      <c r="E2281" s="3" t="s">
        <v>199</v>
      </c>
      <c r="F2281" s="3">
        <v>53</v>
      </c>
      <c r="G2281" s="3" t="s">
        <v>1706</v>
      </c>
      <c r="H2281" s="3" t="s">
        <v>445</v>
      </c>
      <c r="I2281" s="3" t="s">
        <v>20</v>
      </c>
      <c r="J2281" s="3" t="s">
        <v>33</v>
      </c>
      <c r="K2281" s="3" t="s">
        <v>21</v>
      </c>
      <c r="L2281" s="3" t="s">
        <v>22</v>
      </c>
      <c r="M2281" s="3" t="s">
        <v>1841</v>
      </c>
      <c r="N2281" s="4">
        <v>60000</v>
      </c>
      <c r="O2281" s="4">
        <v>740268.67200000002</v>
      </c>
    </row>
    <row r="2282" spans="1:15" x14ac:dyDescent="0.3">
      <c r="A2282" s="5" t="str">
        <f>List!$I$6</f>
        <v>2018-19</v>
      </c>
      <c r="B2282" s="5" t="s">
        <v>16</v>
      </c>
      <c r="C2282" s="5">
        <v>10</v>
      </c>
      <c r="D2282" s="5" t="s">
        <v>1817</v>
      </c>
      <c r="E2282" s="5" t="s">
        <v>191</v>
      </c>
      <c r="F2282" s="5">
        <v>23</v>
      </c>
      <c r="G2282" s="5" t="s">
        <v>931</v>
      </c>
      <c r="H2282" s="5" t="s">
        <v>1707</v>
      </c>
      <c r="I2282" s="5" t="s">
        <v>59</v>
      </c>
      <c r="J2282" s="5" t="s">
        <v>72</v>
      </c>
      <c r="K2282" s="5" t="s">
        <v>48</v>
      </c>
      <c r="L2282" s="5" t="s">
        <v>49</v>
      </c>
      <c r="M2282" s="5" t="s">
        <v>1841</v>
      </c>
      <c r="N2282" s="6">
        <v>72000</v>
      </c>
      <c r="O2282" s="6">
        <v>149318.86464000001</v>
      </c>
    </row>
    <row r="2283" spans="1:15" x14ac:dyDescent="0.3">
      <c r="A2283" s="3" t="str">
        <f>List!$I$6</f>
        <v>2018-19</v>
      </c>
      <c r="B2283" s="3" t="s">
        <v>76</v>
      </c>
      <c r="C2283" s="3">
        <v>4</v>
      </c>
      <c r="D2283" s="3" t="s">
        <v>1819</v>
      </c>
      <c r="E2283" s="3" t="s">
        <v>154</v>
      </c>
      <c r="F2283" s="3">
        <v>28</v>
      </c>
      <c r="G2283" s="3" t="s">
        <v>1413</v>
      </c>
      <c r="H2283" s="3" t="s">
        <v>909</v>
      </c>
      <c r="I2283" s="3" t="s">
        <v>20</v>
      </c>
      <c r="J2283" s="3" t="s">
        <v>72</v>
      </c>
      <c r="K2283" s="3" t="s">
        <v>48</v>
      </c>
      <c r="L2283" s="3" t="s">
        <v>49</v>
      </c>
      <c r="M2283" s="3" t="s">
        <v>1841</v>
      </c>
      <c r="N2283" s="4">
        <v>109500</v>
      </c>
      <c r="O2283" s="4">
        <v>283446.98712000001</v>
      </c>
    </row>
    <row r="2284" spans="1:15" x14ac:dyDescent="0.3">
      <c r="A2284" s="5" t="str">
        <f>List!$I$6</f>
        <v>2018-19</v>
      </c>
      <c r="B2284" s="5" t="s">
        <v>45</v>
      </c>
      <c r="C2284" s="5">
        <v>2</v>
      </c>
      <c r="D2284" s="5" t="s">
        <v>1818</v>
      </c>
      <c r="E2284" s="5" t="s">
        <v>133</v>
      </c>
      <c r="F2284" s="5">
        <v>28</v>
      </c>
      <c r="G2284" s="5" t="s">
        <v>1386</v>
      </c>
      <c r="H2284" s="5" t="s">
        <v>618</v>
      </c>
      <c r="I2284" s="5" t="s">
        <v>32</v>
      </c>
      <c r="J2284" s="5" t="s">
        <v>1806</v>
      </c>
      <c r="K2284" s="5" t="s">
        <v>48</v>
      </c>
      <c r="L2284" s="5" t="s">
        <v>49</v>
      </c>
      <c r="M2284" s="5" t="s">
        <v>1840</v>
      </c>
      <c r="N2284" s="6">
        <v>73500</v>
      </c>
      <c r="O2284" s="6">
        <v>15877992.437999999</v>
      </c>
    </row>
    <row r="2285" spans="1:15" x14ac:dyDescent="0.3">
      <c r="A2285" s="3" t="str">
        <f>List!$I$6</f>
        <v>2018-19</v>
      </c>
      <c r="B2285" s="3" t="s">
        <v>45</v>
      </c>
      <c r="C2285" s="3">
        <v>2</v>
      </c>
      <c r="D2285" s="3" t="s">
        <v>1818</v>
      </c>
      <c r="E2285" s="3" t="s">
        <v>154</v>
      </c>
      <c r="F2285" s="3">
        <v>3</v>
      </c>
      <c r="G2285" s="3" t="s">
        <v>1090</v>
      </c>
      <c r="H2285" s="3" t="s">
        <v>1040</v>
      </c>
      <c r="I2285" s="3" t="s">
        <v>32</v>
      </c>
      <c r="J2285" s="3" t="s">
        <v>72</v>
      </c>
      <c r="K2285" s="3" t="s">
        <v>27</v>
      </c>
      <c r="L2285" s="3" t="s">
        <v>35</v>
      </c>
      <c r="M2285" s="3" t="s">
        <v>1839</v>
      </c>
      <c r="N2285" s="4">
        <v>90000</v>
      </c>
      <c r="O2285" s="4">
        <v>378766.08000000002</v>
      </c>
    </row>
    <row r="2286" spans="1:15" x14ac:dyDescent="0.3">
      <c r="A2286" s="5" t="str">
        <f>List!$I$6</f>
        <v>2018-19</v>
      </c>
      <c r="B2286" s="5" t="s">
        <v>83</v>
      </c>
      <c r="C2286" s="5">
        <v>3</v>
      </c>
      <c r="D2286" s="5" t="s">
        <v>1818</v>
      </c>
      <c r="E2286" s="5" t="s">
        <v>147</v>
      </c>
      <c r="F2286" s="5">
        <v>10</v>
      </c>
      <c r="G2286" s="5" t="s">
        <v>523</v>
      </c>
      <c r="H2286" s="5" t="s">
        <v>339</v>
      </c>
      <c r="I2286" s="5" t="s">
        <v>26</v>
      </c>
      <c r="J2286" s="5" t="s">
        <v>1806</v>
      </c>
      <c r="K2286" s="5" t="s">
        <v>48</v>
      </c>
      <c r="L2286" s="5" t="s">
        <v>55</v>
      </c>
      <c r="M2286" s="5" t="s">
        <v>1841</v>
      </c>
      <c r="N2286" s="6">
        <v>48000</v>
      </c>
      <c r="O2286" s="6">
        <v>3211557.5923200003</v>
      </c>
    </row>
    <row r="2287" spans="1:15" x14ac:dyDescent="0.3">
      <c r="A2287" s="3" t="str">
        <f>List!$I$6</f>
        <v>2018-19</v>
      </c>
      <c r="B2287" s="3" t="s">
        <v>83</v>
      </c>
      <c r="C2287" s="3">
        <v>3</v>
      </c>
      <c r="D2287" s="3" t="s">
        <v>1818</v>
      </c>
      <c r="E2287" s="3" t="s">
        <v>133</v>
      </c>
      <c r="F2287" s="3">
        <v>20</v>
      </c>
      <c r="G2287" s="3" t="s">
        <v>930</v>
      </c>
      <c r="H2287" s="3" t="s">
        <v>71</v>
      </c>
      <c r="I2287" s="3" t="s">
        <v>26</v>
      </c>
      <c r="J2287" s="3" t="s">
        <v>72</v>
      </c>
      <c r="K2287" s="3" t="s">
        <v>27</v>
      </c>
      <c r="L2287" s="3" t="s">
        <v>28</v>
      </c>
      <c r="M2287" s="3" t="s">
        <v>1839</v>
      </c>
      <c r="N2287" s="4">
        <v>106500</v>
      </c>
      <c r="O2287" s="4">
        <v>1480301.1520000005</v>
      </c>
    </row>
    <row r="2288" spans="1:15" x14ac:dyDescent="0.3">
      <c r="A2288" s="5" t="str">
        <f>List!$I$6</f>
        <v>2018-19</v>
      </c>
      <c r="B2288" s="5" t="s">
        <v>125</v>
      </c>
      <c r="C2288" s="5">
        <v>7</v>
      </c>
      <c r="D2288" s="5" t="s">
        <v>1816</v>
      </c>
      <c r="E2288" s="5" t="s">
        <v>145</v>
      </c>
      <c r="F2288" s="5">
        <v>22</v>
      </c>
      <c r="G2288" s="5" t="s">
        <v>1153</v>
      </c>
      <c r="H2288" s="5" t="s">
        <v>950</v>
      </c>
      <c r="I2288" s="5" t="s">
        <v>54</v>
      </c>
      <c r="J2288" s="5" t="s">
        <v>1805</v>
      </c>
      <c r="K2288" s="5" t="s">
        <v>48</v>
      </c>
      <c r="L2288" s="5" t="s">
        <v>55</v>
      </c>
      <c r="M2288" s="5" t="s">
        <v>1841</v>
      </c>
      <c r="N2288" s="6">
        <v>76500</v>
      </c>
      <c r="O2288" s="6">
        <v>3423886.3362000003</v>
      </c>
    </row>
    <row r="2289" spans="1:15" x14ac:dyDescent="0.3">
      <c r="A2289" s="3" t="str">
        <f>List!$I$6</f>
        <v>2018-19</v>
      </c>
      <c r="B2289" s="3" t="s">
        <v>141</v>
      </c>
      <c r="C2289" s="3">
        <v>5</v>
      </c>
      <c r="D2289" s="3" t="s">
        <v>1819</v>
      </c>
      <c r="E2289" s="3" t="s">
        <v>157</v>
      </c>
      <c r="F2289" s="3">
        <v>77</v>
      </c>
      <c r="G2289" s="3" t="s">
        <v>81</v>
      </c>
      <c r="H2289" s="3" t="s">
        <v>713</v>
      </c>
      <c r="I2289" s="3" t="s">
        <v>32</v>
      </c>
      <c r="J2289" s="3" t="s">
        <v>72</v>
      </c>
      <c r="K2289" s="3" t="s">
        <v>27</v>
      </c>
      <c r="L2289" s="3" t="s">
        <v>28</v>
      </c>
      <c r="M2289" s="3" t="s">
        <v>1841</v>
      </c>
      <c r="N2289" s="4">
        <v>30000</v>
      </c>
      <c r="O2289" s="4">
        <v>5953589.2152000014</v>
      </c>
    </row>
    <row r="2290" spans="1:15" x14ac:dyDescent="0.3">
      <c r="A2290" s="5" t="str">
        <f>List!$I$6</f>
        <v>2018-19</v>
      </c>
      <c r="B2290" s="5" t="s">
        <v>101</v>
      </c>
      <c r="C2290" s="5">
        <v>9</v>
      </c>
      <c r="D2290" s="5" t="s">
        <v>1816</v>
      </c>
      <c r="E2290" s="5" t="s">
        <v>89</v>
      </c>
      <c r="F2290" s="5">
        <v>76</v>
      </c>
      <c r="G2290" s="5" t="s">
        <v>799</v>
      </c>
      <c r="H2290" s="5" t="s">
        <v>1205</v>
      </c>
      <c r="I2290" s="5" t="s">
        <v>54</v>
      </c>
      <c r="J2290" s="5" t="s">
        <v>33</v>
      </c>
      <c r="K2290" s="5" t="s">
        <v>48</v>
      </c>
      <c r="L2290" s="5" t="s">
        <v>49</v>
      </c>
      <c r="M2290" s="5" t="s">
        <v>1840</v>
      </c>
      <c r="N2290" s="6">
        <v>88500</v>
      </c>
      <c r="O2290" s="6">
        <v>15661748.865399998</v>
      </c>
    </row>
    <row r="2291" spans="1:15" x14ac:dyDescent="0.3">
      <c r="A2291" s="3" t="str">
        <f>List!$I$6</f>
        <v>2018-19</v>
      </c>
      <c r="B2291" s="3" t="s">
        <v>76</v>
      </c>
      <c r="C2291" s="3">
        <v>4</v>
      </c>
      <c r="D2291" s="3" t="s">
        <v>1819</v>
      </c>
      <c r="E2291" s="3" t="s">
        <v>170</v>
      </c>
      <c r="F2291" s="3">
        <v>61</v>
      </c>
      <c r="G2291" s="3" t="s">
        <v>937</v>
      </c>
      <c r="H2291" s="3" t="s">
        <v>1287</v>
      </c>
      <c r="I2291" s="3" t="s">
        <v>59</v>
      </c>
      <c r="J2291" s="3" t="s">
        <v>86</v>
      </c>
      <c r="K2291" s="3" t="s">
        <v>27</v>
      </c>
      <c r="L2291" s="3" t="s">
        <v>28</v>
      </c>
      <c r="M2291" s="3" t="s">
        <v>1840</v>
      </c>
      <c r="N2291" s="4">
        <v>52500</v>
      </c>
      <c r="O2291" s="4">
        <v>2037182.75</v>
      </c>
    </row>
    <row r="2292" spans="1:15" x14ac:dyDescent="0.3">
      <c r="A2292" s="5" t="str">
        <f>List!$I$6</f>
        <v>2018-19</v>
      </c>
      <c r="B2292" s="5" t="s">
        <v>45</v>
      </c>
      <c r="C2292" s="5">
        <v>2</v>
      </c>
      <c r="D2292" s="5" t="s">
        <v>1818</v>
      </c>
      <c r="E2292" s="5" t="s">
        <v>332</v>
      </c>
      <c r="F2292" s="5">
        <v>51</v>
      </c>
      <c r="G2292" s="5" t="s">
        <v>1448</v>
      </c>
      <c r="H2292" s="5" t="s">
        <v>990</v>
      </c>
      <c r="I2292" s="5" t="s">
        <v>26</v>
      </c>
      <c r="J2292" s="5" t="s">
        <v>1805</v>
      </c>
      <c r="K2292" s="5" t="s">
        <v>21</v>
      </c>
      <c r="L2292" s="5" t="s">
        <v>22</v>
      </c>
      <c r="M2292" s="5" t="s">
        <v>1840</v>
      </c>
      <c r="N2292" s="6">
        <v>97500</v>
      </c>
      <c r="O2292" s="6">
        <v>4127706.1540000006</v>
      </c>
    </row>
    <row r="2293" spans="1:15" x14ac:dyDescent="0.3">
      <c r="A2293" s="3" t="str">
        <f>List!$I$6</f>
        <v>2018-19</v>
      </c>
      <c r="B2293" s="3" t="s">
        <v>60</v>
      </c>
      <c r="C2293" s="3">
        <v>6</v>
      </c>
      <c r="D2293" s="3" t="s">
        <v>1819</v>
      </c>
      <c r="E2293" s="3" t="s">
        <v>23</v>
      </c>
      <c r="F2293" s="3">
        <v>55</v>
      </c>
      <c r="G2293" s="3" t="s">
        <v>1197</v>
      </c>
      <c r="H2293" s="3" t="s">
        <v>809</v>
      </c>
      <c r="I2293" s="3" t="s">
        <v>26</v>
      </c>
      <c r="J2293" s="3" t="s">
        <v>86</v>
      </c>
      <c r="K2293" s="3" t="s">
        <v>48</v>
      </c>
      <c r="L2293" s="3" t="s">
        <v>55</v>
      </c>
      <c r="M2293" s="3" t="s">
        <v>1841</v>
      </c>
      <c r="N2293" s="4">
        <v>60000</v>
      </c>
      <c r="O2293" s="4">
        <v>909682.75199999986</v>
      </c>
    </row>
    <row r="2294" spans="1:15" x14ac:dyDescent="0.3">
      <c r="A2294" s="5" t="str">
        <f>List!$I$6</f>
        <v>2018-19</v>
      </c>
      <c r="B2294" s="5" t="s">
        <v>36</v>
      </c>
      <c r="C2294" s="5">
        <v>8</v>
      </c>
      <c r="D2294" s="5" t="s">
        <v>1816</v>
      </c>
      <c r="E2294" s="5" t="s">
        <v>463</v>
      </c>
      <c r="F2294" s="5">
        <v>27</v>
      </c>
      <c r="G2294" s="5" t="s">
        <v>1530</v>
      </c>
      <c r="H2294" s="5" t="s">
        <v>522</v>
      </c>
      <c r="I2294" s="5" t="s">
        <v>54</v>
      </c>
      <c r="J2294" s="5" t="s">
        <v>72</v>
      </c>
      <c r="K2294" s="5" t="s">
        <v>48</v>
      </c>
      <c r="L2294" s="5" t="s">
        <v>55</v>
      </c>
      <c r="M2294" s="5" t="s">
        <v>1839</v>
      </c>
      <c r="N2294" s="6">
        <v>73500</v>
      </c>
      <c r="O2294" s="6">
        <v>3547302.1575000002</v>
      </c>
    </row>
    <row r="2295" spans="1:15" x14ac:dyDescent="0.3">
      <c r="A2295" s="3" t="str">
        <f>List!$I$6</f>
        <v>2018-19</v>
      </c>
      <c r="B2295" s="3" t="s">
        <v>50</v>
      </c>
      <c r="C2295" s="3">
        <v>11</v>
      </c>
      <c r="D2295" s="3" t="s">
        <v>1817</v>
      </c>
      <c r="E2295" s="3" t="s">
        <v>93</v>
      </c>
      <c r="F2295" s="3">
        <v>76</v>
      </c>
      <c r="G2295" s="3" t="s">
        <v>1708</v>
      </c>
      <c r="H2295" s="3" t="s">
        <v>47</v>
      </c>
      <c r="I2295" s="3" t="s">
        <v>20</v>
      </c>
      <c r="J2295" s="3" t="s">
        <v>1806</v>
      </c>
      <c r="K2295" s="3" t="s">
        <v>48</v>
      </c>
      <c r="L2295" s="3" t="s">
        <v>49</v>
      </c>
      <c r="M2295" s="3" t="s">
        <v>1839</v>
      </c>
      <c r="N2295" s="4">
        <v>91500</v>
      </c>
      <c r="O2295" s="4">
        <v>26811777.874199998</v>
      </c>
    </row>
    <row r="2296" spans="1:15" x14ac:dyDescent="0.3">
      <c r="A2296" s="5" t="str">
        <f>List!$I$6</f>
        <v>2018-19</v>
      </c>
      <c r="B2296" s="5" t="s">
        <v>36</v>
      </c>
      <c r="C2296" s="5">
        <v>8</v>
      </c>
      <c r="D2296" s="5" t="s">
        <v>1816</v>
      </c>
      <c r="E2296" s="5" t="s">
        <v>170</v>
      </c>
      <c r="F2296" s="5">
        <v>16</v>
      </c>
      <c r="G2296" s="5" t="s">
        <v>139</v>
      </c>
      <c r="H2296" s="5" t="s">
        <v>283</v>
      </c>
      <c r="I2296" s="5" t="s">
        <v>59</v>
      </c>
      <c r="J2296" s="5" t="s">
        <v>86</v>
      </c>
      <c r="K2296" s="5" t="s">
        <v>21</v>
      </c>
      <c r="L2296" s="5" t="s">
        <v>22</v>
      </c>
      <c r="M2296" s="5" t="s">
        <v>1839</v>
      </c>
      <c r="N2296" s="6">
        <v>81000</v>
      </c>
      <c r="O2296" s="6">
        <v>1567091.5127999999</v>
      </c>
    </row>
    <row r="2297" spans="1:15" x14ac:dyDescent="0.3">
      <c r="A2297" s="3" t="str">
        <f>List!$I$6</f>
        <v>2018-19</v>
      </c>
      <c r="B2297" s="3" t="s">
        <v>92</v>
      </c>
      <c r="C2297" s="3">
        <v>12</v>
      </c>
      <c r="D2297" s="3" t="s">
        <v>1817</v>
      </c>
      <c r="E2297" s="3" t="s">
        <v>147</v>
      </c>
      <c r="F2297" s="3">
        <v>28</v>
      </c>
      <c r="G2297" s="3" t="s">
        <v>1709</v>
      </c>
      <c r="H2297" s="3" t="s">
        <v>382</v>
      </c>
      <c r="I2297" s="3" t="s">
        <v>26</v>
      </c>
      <c r="J2297" s="3" t="s">
        <v>44</v>
      </c>
      <c r="K2297" s="3" t="s">
        <v>48</v>
      </c>
      <c r="L2297" s="3" t="s">
        <v>49</v>
      </c>
      <c r="M2297" s="3" t="s">
        <v>1840</v>
      </c>
      <c r="N2297" s="4">
        <v>88500</v>
      </c>
      <c r="O2297" s="4">
        <v>643938.83750000002</v>
      </c>
    </row>
    <row r="2298" spans="1:15" x14ac:dyDescent="0.3">
      <c r="A2298" s="5" t="str">
        <f>List!$I$6</f>
        <v>2018-19</v>
      </c>
      <c r="B2298" s="5" t="s">
        <v>36</v>
      </c>
      <c r="C2298" s="5">
        <v>8</v>
      </c>
      <c r="D2298" s="5" t="s">
        <v>1816</v>
      </c>
      <c r="E2298" s="5" t="s">
        <v>37</v>
      </c>
      <c r="F2298" s="5">
        <v>23</v>
      </c>
      <c r="G2298" s="5" t="s">
        <v>628</v>
      </c>
      <c r="H2298" s="5" t="s">
        <v>47</v>
      </c>
      <c r="I2298" s="5" t="s">
        <v>20</v>
      </c>
      <c r="J2298" s="5" t="s">
        <v>1806</v>
      </c>
      <c r="K2298" s="5" t="s">
        <v>48</v>
      </c>
      <c r="L2298" s="5" t="s">
        <v>49</v>
      </c>
      <c r="M2298" s="5" t="s">
        <v>1839</v>
      </c>
      <c r="N2298" s="6">
        <v>87000</v>
      </c>
      <c r="O2298" s="6">
        <v>22726975.5944</v>
      </c>
    </row>
    <row r="2299" spans="1:15" x14ac:dyDescent="0.3">
      <c r="A2299" s="3" t="str">
        <f>List!$I$6</f>
        <v>2018-19</v>
      </c>
      <c r="B2299" s="3" t="s">
        <v>141</v>
      </c>
      <c r="C2299" s="3">
        <v>5</v>
      </c>
      <c r="D2299" s="3" t="s">
        <v>1819</v>
      </c>
      <c r="E2299" s="3" t="s">
        <v>61</v>
      </c>
      <c r="F2299" s="3">
        <v>51</v>
      </c>
      <c r="G2299" s="3" t="s">
        <v>853</v>
      </c>
      <c r="H2299" s="3" t="s">
        <v>1020</v>
      </c>
      <c r="I2299" s="3" t="s">
        <v>80</v>
      </c>
      <c r="J2299" s="3" t="s">
        <v>33</v>
      </c>
      <c r="K2299" s="3" t="s">
        <v>21</v>
      </c>
      <c r="L2299" s="3" t="s">
        <v>22</v>
      </c>
      <c r="M2299" s="3" t="s">
        <v>1839</v>
      </c>
      <c r="N2299" s="4">
        <v>58500</v>
      </c>
      <c r="O2299" s="4">
        <v>189877.03020000001</v>
      </c>
    </row>
    <row r="2300" spans="1:15" x14ac:dyDescent="0.3">
      <c r="A2300" s="5" t="str">
        <f>List!$I$6</f>
        <v>2018-19</v>
      </c>
      <c r="B2300" s="5" t="s">
        <v>125</v>
      </c>
      <c r="C2300" s="5">
        <v>7</v>
      </c>
      <c r="D2300" s="5" t="s">
        <v>1816</v>
      </c>
      <c r="E2300" s="5" t="s">
        <v>41</v>
      </c>
      <c r="F2300" s="5">
        <v>73</v>
      </c>
      <c r="G2300" s="5" t="s">
        <v>1710</v>
      </c>
      <c r="H2300" s="5" t="s">
        <v>702</v>
      </c>
      <c r="I2300" s="5" t="s">
        <v>80</v>
      </c>
      <c r="J2300" s="5" t="s">
        <v>44</v>
      </c>
      <c r="K2300" s="5" t="s">
        <v>48</v>
      </c>
      <c r="L2300" s="5" t="s">
        <v>49</v>
      </c>
      <c r="M2300" s="5" t="s">
        <v>1839</v>
      </c>
      <c r="N2300" s="6">
        <v>54000</v>
      </c>
      <c r="O2300" s="6">
        <v>1726422.55632</v>
      </c>
    </row>
    <row r="2301" spans="1:15" x14ac:dyDescent="0.3">
      <c r="A2301" s="3" t="str">
        <f>List!$I$6</f>
        <v>2018-19</v>
      </c>
      <c r="B2301" s="3" t="s">
        <v>50</v>
      </c>
      <c r="C2301" s="3">
        <v>11</v>
      </c>
      <c r="D2301" s="3" t="s">
        <v>1817</v>
      </c>
      <c r="E2301" s="3" t="s">
        <v>84</v>
      </c>
      <c r="F2301" s="3">
        <v>61</v>
      </c>
      <c r="G2301" s="3" t="s">
        <v>1711</v>
      </c>
      <c r="H2301" s="3" t="s">
        <v>273</v>
      </c>
      <c r="I2301" s="3" t="s">
        <v>40</v>
      </c>
      <c r="J2301" s="3" t="s">
        <v>44</v>
      </c>
      <c r="K2301" s="3" t="s">
        <v>27</v>
      </c>
      <c r="L2301" s="3" t="s">
        <v>28</v>
      </c>
      <c r="M2301" s="3" t="s">
        <v>1840</v>
      </c>
      <c r="N2301" s="4">
        <v>67500</v>
      </c>
      <c r="O2301" s="4">
        <v>948213.5850000002</v>
      </c>
    </row>
    <row r="2302" spans="1:15" x14ac:dyDescent="0.3">
      <c r="A2302" s="5" t="str">
        <f>List!$I$6</f>
        <v>2018-19</v>
      </c>
      <c r="B2302" s="5" t="s">
        <v>45</v>
      </c>
      <c r="C2302" s="5">
        <v>2</v>
      </c>
      <c r="D2302" s="5" t="s">
        <v>1818</v>
      </c>
      <c r="E2302" s="5" t="s">
        <v>332</v>
      </c>
      <c r="F2302" s="5">
        <v>76</v>
      </c>
      <c r="G2302" s="5" t="s">
        <v>1437</v>
      </c>
      <c r="H2302" s="5" t="s">
        <v>1517</v>
      </c>
      <c r="I2302" s="5" t="s">
        <v>59</v>
      </c>
      <c r="J2302" s="5" t="s">
        <v>1805</v>
      </c>
      <c r="K2302" s="5" t="s">
        <v>48</v>
      </c>
      <c r="L2302" s="5" t="s">
        <v>49</v>
      </c>
      <c r="M2302" s="5" t="s">
        <v>1841</v>
      </c>
      <c r="N2302" s="6">
        <v>132000</v>
      </c>
      <c r="O2302" s="6">
        <v>133671209.05599999</v>
      </c>
    </row>
    <row r="2303" spans="1:15" x14ac:dyDescent="0.3">
      <c r="A2303" s="3" t="str">
        <f>List!$I$6</f>
        <v>2018-19</v>
      </c>
      <c r="B2303" s="3" t="s">
        <v>16</v>
      </c>
      <c r="C2303" s="3">
        <v>10</v>
      </c>
      <c r="D2303" s="3" t="s">
        <v>1817</v>
      </c>
      <c r="E2303" s="3" t="s">
        <v>260</v>
      </c>
      <c r="F2303" s="3">
        <v>11</v>
      </c>
      <c r="G2303" s="3" t="s">
        <v>265</v>
      </c>
      <c r="H2303" s="3" t="s">
        <v>1005</v>
      </c>
      <c r="I2303" s="3" t="s">
        <v>32</v>
      </c>
      <c r="J2303" s="3" t="s">
        <v>86</v>
      </c>
      <c r="K2303" s="3" t="s">
        <v>21</v>
      </c>
      <c r="L2303" s="3" t="s">
        <v>22</v>
      </c>
      <c r="M2303" s="3" t="s">
        <v>1840</v>
      </c>
      <c r="N2303" s="4">
        <v>79500</v>
      </c>
      <c r="O2303" s="4">
        <v>278586.31679999997</v>
      </c>
    </row>
    <row r="2304" spans="1:15" x14ac:dyDescent="0.3">
      <c r="A2304" s="5" t="str">
        <f>List!$I$6</f>
        <v>2018-19</v>
      </c>
      <c r="B2304" s="5" t="s">
        <v>92</v>
      </c>
      <c r="C2304" s="5">
        <v>12</v>
      </c>
      <c r="D2304" s="5" t="s">
        <v>1817</v>
      </c>
      <c r="E2304" s="5" t="s">
        <v>342</v>
      </c>
      <c r="F2304" s="5">
        <v>22</v>
      </c>
      <c r="G2304" s="5" t="s">
        <v>1064</v>
      </c>
      <c r="H2304" s="5" t="s">
        <v>204</v>
      </c>
      <c r="I2304" s="5" t="s">
        <v>32</v>
      </c>
      <c r="J2304" s="5" t="s">
        <v>86</v>
      </c>
      <c r="K2304" s="5" t="s">
        <v>48</v>
      </c>
      <c r="L2304" s="5" t="s">
        <v>55</v>
      </c>
      <c r="M2304" s="5" t="s">
        <v>1839</v>
      </c>
      <c r="N2304" s="6">
        <v>25500</v>
      </c>
      <c r="O2304" s="6">
        <v>473801.15200000006</v>
      </c>
    </row>
    <row r="2305" spans="1:15" x14ac:dyDescent="0.3">
      <c r="A2305" s="3" t="str">
        <f>List!$I$6</f>
        <v>2018-19</v>
      </c>
      <c r="B2305" s="3" t="s">
        <v>92</v>
      </c>
      <c r="C2305" s="3">
        <v>12</v>
      </c>
      <c r="D2305" s="3" t="s">
        <v>1817</v>
      </c>
      <c r="E2305" s="3" t="s">
        <v>199</v>
      </c>
      <c r="F2305" s="3">
        <v>28</v>
      </c>
      <c r="G2305" s="3" t="s">
        <v>313</v>
      </c>
      <c r="H2305" s="3" t="s">
        <v>883</v>
      </c>
      <c r="I2305" s="3" t="s">
        <v>80</v>
      </c>
      <c r="J2305" s="3" t="s">
        <v>1805</v>
      </c>
      <c r="K2305" s="3" t="s">
        <v>48</v>
      </c>
      <c r="L2305" s="3" t="s">
        <v>49</v>
      </c>
      <c r="M2305" s="3" t="s">
        <v>1841</v>
      </c>
      <c r="N2305" s="4">
        <v>150000</v>
      </c>
      <c r="O2305" s="4">
        <v>30088351.259999998</v>
      </c>
    </row>
    <row r="2306" spans="1:15" x14ac:dyDescent="0.3">
      <c r="A2306" s="5" t="str">
        <f>List!$I$6</f>
        <v>2018-19</v>
      </c>
      <c r="B2306" s="5" t="s">
        <v>83</v>
      </c>
      <c r="C2306" s="5">
        <v>3</v>
      </c>
      <c r="D2306" s="5" t="s">
        <v>1818</v>
      </c>
      <c r="E2306" s="5" t="s">
        <v>267</v>
      </c>
      <c r="F2306" s="5">
        <v>68</v>
      </c>
      <c r="G2306" s="5" t="s">
        <v>1222</v>
      </c>
      <c r="H2306" s="5" t="s">
        <v>1465</v>
      </c>
      <c r="I2306" s="5" t="s">
        <v>59</v>
      </c>
      <c r="J2306" s="5" t="s">
        <v>44</v>
      </c>
      <c r="K2306" s="5" t="s">
        <v>34</v>
      </c>
      <c r="L2306" s="5" t="s">
        <v>35</v>
      </c>
      <c r="M2306" s="5" t="s">
        <v>1840</v>
      </c>
      <c r="N2306" s="6">
        <v>69000</v>
      </c>
      <c r="O2306" s="6">
        <v>2371231.0644</v>
      </c>
    </row>
    <row r="2307" spans="1:15" x14ac:dyDescent="0.3">
      <c r="A2307" s="3" t="str">
        <f>List!$I$6</f>
        <v>2018-19</v>
      </c>
      <c r="B2307" s="3" t="s">
        <v>36</v>
      </c>
      <c r="C2307" s="3">
        <v>8</v>
      </c>
      <c r="D2307" s="3" t="s">
        <v>1816</v>
      </c>
      <c r="E2307" s="3" t="s">
        <v>330</v>
      </c>
      <c r="F2307" s="3">
        <v>36</v>
      </c>
      <c r="G2307" s="3" t="s">
        <v>1295</v>
      </c>
      <c r="H2307" s="3" t="s">
        <v>290</v>
      </c>
      <c r="I2307" s="3" t="s">
        <v>26</v>
      </c>
      <c r="J2307" s="3" t="s">
        <v>72</v>
      </c>
      <c r="K2307" s="3" t="s">
        <v>48</v>
      </c>
      <c r="L2307" s="3" t="s">
        <v>55</v>
      </c>
      <c r="M2307" s="3" t="s">
        <v>1841</v>
      </c>
      <c r="N2307" s="4">
        <v>24000</v>
      </c>
      <c r="O2307" s="4">
        <v>147564.1728</v>
      </c>
    </row>
    <row r="2308" spans="1:15" x14ac:dyDescent="0.3">
      <c r="A2308" s="5" t="str">
        <f>List!$I$6</f>
        <v>2018-19</v>
      </c>
      <c r="B2308" s="5" t="s">
        <v>36</v>
      </c>
      <c r="C2308" s="5">
        <v>8</v>
      </c>
      <c r="D2308" s="5" t="s">
        <v>1816</v>
      </c>
      <c r="E2308" s="5" t="s">
        <v>597</v>
      </c>
      <c r="F2308" s="5">
        <v>81</v>
      </c>
      <c r="G2308" s="5" t="s">
        <v>220</v>
      </c>
      <c r="H2308" s="5" t="s">
        <v>1256</v>
      </c>
      <c r="I2308" s="5" t="s">
        <v>59</v>
      </c>
      <c r="J2308" s="5" t="s">
        <v>1806</v>
      </c>
      <c r="K2308" s="5" t="s">
        <v>48</v>
      </c>
      <c r="L2308" s="5" t="s">
        <v>49</v>
      </c>
      <c r="M2308" s="5" t="s">
        <v>1840</v>
      </c>
      <c r="N2308" s="6">
        <v>48000</v>
      </c>
      <c r="O2308" s="6">
        <v>4400115.2448000005</v>
      </c>
    </row>
    <row r="2309" spans="1:15" x14ac:dyDescent="0.3">
      <c r="A2309" s="3" t="str">
        <f>List!$I$6</f>
        <v>2018-19</v>
      </c>
      <c r="B2309" s="3" t="s">
        <v>116</v>
      </c>
      <c r="C2309" s="3">
        <v>1</v>
      </c>
      <c r="D2309" s="3" t="s">
        <v>1818</v>
      </c>
      <c r="E2309" s="3" t="s">
        <v>305</v>
      </c>
      <c r="F2309" s="3">
        <v>37</v>
      </c>
      <c r="G2309" s="3" t="s">
        <v>129</v>
      </c>
      <c r="H2309" s="3" t="s">
        <v>279</v>
      </c>
      <c r="I2309" s="3" t="s">
        <v>59</v>
      </c>
      <c r="J2309" s="3" t="s">
        <v>1806</v>
      </c>
      <c r="K2309" s="3" t="s">
        <v>21</v>
      </c>
      <c r="L2309" s="3" t="s">
        <v>22</v>
      </c>
      <c r="M2309" s="3" t="s">
        <v>1841</v>
      </c>
      <c r="N2309" s="4">
        <v>69000</v>
      </c>
      <c r="O2309" s="4">
        <v>548032.00320000004</v>
      </c>
    </row>
    <row r="2310" spans="1:15" x14ac:dyDescent="0.3">
      <c r="A2310" s="5" t="str">
        <f>List!$I$6</f>
        <v>2018-19</v>
      </c>
      <c r="B2310" s="5" t="s">
        <v>50</v>
      </c>
      <c r="C2310" s="5">
        <v>11</v>
      </c>
      <c r="D2310" s="5" t="s">
        <v>1817</v>
      </c>
      <c r="E2310" s="5" t="s">
        <v>335</v>
      </c>
      <c r="F2310" s="5">
        <v>65</v>
      </c>
      <c r="G2310" s="5" t="s">
        <v>1341</v>
      </c>
      <c r="H2310" s="5" t="s">
        <v>1038</v>
      </c>
      <c r="I2310" s="5" t="s">
        <v>54</v>
      </c>
      <c r="J2310" s="5" t="s">
        <v>72</v>
      </c>
      <c r="K2310" s="5" t="s">
        <v>21</v>
      </c>
      <c r="L2310" s="5" t="s">
        <v>22</v>
      </c>
      <c r="M2310" s="5" t="s">
        <v>1841</v>
      </c>
      <c r="N2310" s="6">
        <v>102000</v>
      </c>
      <c r="O2310" s="6">
        <v>22692982.680720001</v>
      </c>
    </row>
    <row r="2311" spans="1:15" x14ac:dyDescent="0.3">
      <c r="A2311" s="3" t="str">
        <f>List!$I$6</f>
        <v>2018-19</v>
      </c>
      <c r="B2311" s="3" t="s">
        <v>76</v>
      </c>
      <c r="C2311" s="3">
        <v>4</v>
      </c>
      <c r="D2311" s="3" t="s">
        <v>1819</v>
      </c>
      <c r="E2311" s="3" t="s">
        <v>277</v>
      </c>
      <c r="F2311" s="3">
        <v>28</v>
      </c>
      <c r="G2311" s="3" t="s">
        <v>606</v>
      </c>
      <c r="H2311" s="3" t="s">
        <v>980</v>
      </c>
      <c r="I2311" s="3" t="s">
        <v>80</v>
      </c>
      <c r="J2311" s="3" t="s">
        <v>1805</v>
      </c>
      <c r="K2311" s="3" t="s">
        <v>48</v>
      </c>
      <c r="L2311" s="3" t="s">
        <v>49</v>
      </c>
      <c r="M2311" s="3" t="s">
        <v>1841</v>
      </c>
      <c r="N2311" s="4">
        <v>73500</v>
      </c>
      <c r="O2311" s="4">
        <v>463251.95750000002</v>
      </c>
    </row>
    <row r="2312" spans="1:15" x14ac:dyDescent="0.3">
      <c r="A2312" s="5" t="str">
        <f>List!$I$6</f>
        <v>2018-19</v>
      </c>
      <c r="B2312" s="5" t="s">
        <v>141</v>
      </c>
      <c r="C2312" s="5">
        <v>5</v>
      </c>
      <c r="D2312" s="5" t="s">
        <v>1819</v>
      </c>
      <c r="E2312" s="5" t="s">
        <v>410</v>
      </c>
      <c r="F2312" s="5">
        <v>23</v>
      </c>
      <c r="G2312" s="5" t="s">
        <v>1228</v>
      </c>
      <c r="H2312" s="5" t="s">
        <v>701</v>
      </c>
      <c r="I2312" s="5" t="s">
        <v>40</v>
      </c>
      <c r="J2312" s="5" t="s">
        <v>72</v>
      </c>
      <c r="K2312" s="5" t="s">
        <v>48</v>
      </c>
      <c r="L2312" s="5" t="s">
        <v>49</v>
      </c>
      <c r="M2312" s="5" t="s">
        <v>1841</v>
      </c>
      <c r="N2312" s="6">
        <v>126000</v>
      </c>
      <c r="O2312" s="6">
        <v>53836457.875199996</v>
      </c>
    </row>
    <row r="2313" spans="1:15" x14ac:dyDescent="0.3">
      <c r="A2313" s="3" t="str">
        <f>List!$I$6</f>
        <v>2018-19</v>
      </c>
      <c r="B2313" s="3" t="s">
        <v>92</v>
      </c>
      <c r="C2313" s="3">
        <v>12</v>
      </c>
      <c r="D2313" s="3" t="s">
        <v>1817</v>
      </c>
      <c r="E2313" s="3" t="s">
        <v>209</v>
      </c>
      <c r="F2313" s="3">
        <v>41</v>
      </c>
      <c r="G2313" s="3" t="s">
        <v>1249</v>
      </c>
      <c r="H2313" s="3" t="s">
        <v>711</v>
      </c>
      <c r="I2313" s="3" t="s">
        <v>63</v>
      </c>
      <c r="J2313" s="3" t="s">
        <v>44</v>
      </c>
      <c r="K2313" s="3" t="s">
        <v>34</v>
      </c>
      <c r="L2313" s="3" t="s">
        <v>35</v>
      </c>
      <c r="M2313" s="3" t="s">
        <v>1841</v>
      </c>
      <c r="N2313" s="4">
        <v>52500</v>
      </c>
      <c r="O2313" s="4">
        <v>322796.62800000003</v>
      </c>
    </row>
    <row r="2314" spans="1:15" x14ac:dyDescent="0.3">
      <c r="A2314" s="5" t="str">
        <f>List!$I$6</f>
        <v>2018-19</v>
      </c>
      <c r="B2314" s="5" t="s">
        <v>60</v>
      </c>
      <c r="C2314" s="5">
        <v>6</v>
      </c>
      <c r="D2314" s="5" t="s">
        <v>1819</v>
      </c>
      <c r="E2314" s="5" t="s">
        <v>240</v>
      </c>
      <c r="F2314" s="5">
        <v>76</v>
      </c>
      <c r="G2314" s="5" t="s">
        <v>605</v>
      </c>
      <c r="H2314" s="5" t="s">
        <v>726</v>
      </c>
      <c r="I2314" s="5" t="s">
        <v>20</v>
      </c>
      <c r="J2314" s="5" t="s">
        <v>44</v>
      </c>
      <c r="K2314" s="5" t="s">
        <v>48</v>
      </c>
      <c r="L2314" s="5" t="s">
        <v>49</v>
      </c>
      <c r="M2314" s="5" t="s">
        <v>1840</v>
      </c>
      <c r="N2314" s="6">
        <v>75000</v>
      </c>
      <c r="O2314" s="6">
        <v>6510182.9100000011</v>
      </c>
    </row>
    <row r="2315" spans="1:15" x14ac:dyDescent="0.3">
      <c r="A2315" s="3" t="str">
        <f>List!$I$6</f>
        <v>2018-19</v>
      </c>
      <c r="B2315" s="3" t="s">
        <v>36</v>
      </c>
      <c r="C2315" s="3">
        <v>8</v>
      </c>
      <c r="D2315" s="3" t="s">
        <v>1816</v>
      </c>
      <c r="E2315" s="3" t="s">
        <v>240</v>
      </c>
      <c r="F2315" s="3">
        <v>31</v>
      </c>
      <c r="G2315" s="3" t="s">
        <v>761</v>
      </c>
      <c r="H2315" s="3" t="s">
        <v>856</v>
      </c>
      <c r="I2315" s="3" t="s">
        <v>20</v>
      </c>
      <c r="J2315" s="3" t="s">
        <v>72</v>
      </c>
      <c r="K2315" s="3" t="s">
        <v>27</v>
      </c>
      <c r="L2315" s="3" t="s">
        <v>35</v>
      </c>
      <c r="M2315" s="3" t="s">
        <v>1841</v>
      </c>
      <c r="N2315" s="4">
        <v>70500</v>
      </c>
      <c r="O2315" s="4">
        <v>272195.75699999998</v>
      </c>
    </row>
    <row r="2316" spans="1:15" x14ac:dyDescent="0.3">
      <c r="A2316" s="5" t="str">
        <f>List!$I$6</f>
        <v>2018-19</v>
      </c>
      <c r="B2316" s="5" t="s">
        <v>16</v>
      </c>
      <c r="C2316" s="5">
        <v>10</v>
      </c>
      <c r="D2316" s="5" t="s">
        <v>1817</v>
      </c>
      <c r="E2316" s="5" t="s">
        <v>569</v>
      </c>
      <c r="F2316" s="5">
        <v>35</v>
      </c>
      <c r="G2316" s="5" t="s">
        <v>1646</v>
      </c>
      <c r="H2316" s="5" t="s">
        <v>806</v>
      </c>
      <c r="I2316" s="5" t="s">
        <v>32</v>
      </c>
      <c r="J2316" s="5" t="s">
        <v>72</v>
      </c>
      <c r="K2316" s="5" t="s">
        <v>34</v>
      </c>
      <c r="L2316" s="5" t="s">
        <v>35</v>
      </c>
      <c r="M2316" s="5" t="s">
        <v>1840</v>
      </c>
      <c r="N2316" s="6">
        <v>94500</v>
      </c>
      <c r="O2316" s="6">
        <v>482926.75199999998</v>
      </c>
    </row>
    <row r="2317" spans="1:15" x14ac:dyDescent="0.3">
      <c r="A2317" s="3" t="str">
        <f>List!$I$6</f>
        <v>2018-19</v>
      </c>
      <c r="B2317" s="3" t="s">
        <v>101</v>
      </c>
      <c r="C2317" s="3">
        <v>9</v>
      </c>
      <c r="D2317" s="3" t="s">
        <v>1816</v>
      </c>
      <c r="E2317" s="3" t="s">
        <v>238</v>
      </c>
      <c r="F2317" s="3">
        <v>55</v>
      </c>
      <c r="G2317" s="3" t="s">
        <v>892</v>
      </c>
      <c r="H2317" s="3" t="s">
        <v>950</v>
      </c>
      <c r="I2317" s="3" t="s">
        <v>54</v>
      </c>
      <c r="J2317" s="3" t="s">
        <v>1805</v>
      </c>
      <c r="K2317" s="3" t="s">
        <v>48</v>
      </c>
      <c r="L2317" s="3" t="s">
        <v>55</v>
      </c>
      <c r="M2317" s="3" t="s">
        <v>1839</v>
      </c>
      <c r="N2317" s="4">
        <v>39000</v>
      </c>
      <c r="O2317" s="4">
        <v>13693266.306719998</v>
      </c>
    </row>
    <row r="2318" spans="1:15" x14ac:dyDescent="0.3">
      <c r="A2318" s="5" t="str">
        <f>List!$I$6</f>
        <v>2018-19</v>
      </c>
      <c r="B2318" s="5" t="s">
        <v>83</v>
      </c>
      <c r="C2318" s="5">
        <v>3</v>
      </c>
      <c r="D2318" s="5" t="s">
        <v>1818</v>
      </c>
      <c r="E2318" s="5" t="s">
        <v>56</v>
      </c>
      <c r="F2318" s="5">
        <v>53</v>
      </c>
      <c r="G2318" s="5" t="s">
        <v>548</v>
      </c>
      <c r="H2318" s="5" t="s">
        <v>524</v>
      </c>
      <c r="I2318" s="5" t="s">
        <v>20</v>
      </c>
      <c r="J2318" s="5" t="s">
        <v>72</v>
      </c>
      <c r="K2318" s="5" t="s">
        <v>21</v>
      </c>
      <c r="L2318" s="5" t="s">
        <v>22</v>
      </c>
      <c r="M2318" s="5" t="s">
        <v>1841</v>
      </c>
      <c r="N2318" s="6">
        <v>97500</v>
      </c>
      <c r="O2318" s="6">
        <v>1909691.4980000004</v>
      </c>
    </row>
    <row r="2319" spans="1:15" x14ac:dyDescent="0.3">
      <c r="A2319" s="3" t="str">
        <f>List!$I$6</f>
        <v>2018-19</v>
      </c>
      <c r="B2319" s="3" t="s">
        <v>36</v>
      </c>
      <c r="C2319" s="3">
        <v>8</v>
      </c>
      <c r="D2319" s="3" t="s">
        <v>1816</v>
      </c>
      <c r="E2319" s="3" t="s">
        <v>335</v>
      </c>
      <c r="F2319" s="3">
        <v>75</v>
      </c>
      <c r="G2319" s="3" t="s">
        <v>1712</v>
      </c>
      <c r="H2319" s="3" t="s">
        <v>1185</v>
      </c>
      <c r="I2319" s="3" t="s">
        <v>59</v>
      </c>
      <c r="J2319" s="3" t="s">
        <v>86</v>
      </c>
      <c r="K2319" s="3" t="s">
        <v>21</v>
      </c>
      <c r="L2319" s="3" t="s">
        <v>22</v>
      </c>
      <c r="M2319" s="3" t="s">
        <v>1841</v>
      </c>
      <c r="N2319" s="4">
        <v>81000</v>
      </c>
      <c r="O2319" s="4">
        <v>9252163.4831999987</v>
      </c>
    </row>
    <row r="2320" spans="1:15" x14ac:dyDescent="0.3">
      <c r="A2320" s="5" t="str">
        <f>List!$I$6</f>
        <v>2018-19</v>
      </c>
      <c r="B2320" s="5" t="s">
        <v>92</v>
      </c>
      <c r="C2320" s="5">
        <v>12</v>
      </c>
      <c r="D2320" s="5" t="s">
        <v>1817</v>
      </c>
      <c r="E2320" s="5" t="s">
        <v>238</v>
      </c>
      <c r="F2320" s="5">
        <v>32</v>
      </c>
      <c r="G2320" s="5" t="s">
        <v>336</v>
      </c>
      <c r="H2320" s="5" t="s">
        <v>106</v>
      </c>
      <c r="I2320" s="5" t="s">
        <v>54</v>
      </c>
      <c r="J2320" s="5" t="s">
        <v>33</v>
      </c>
      <c r="K2320" s="5" t="s">
        <v>34</v>
      </c>
      <c r="L2320" s="5" t="s">
        <v>35</v>
      </c>
      <c r="M2320" s="5" t="s">
        <v>1841</v>
      </c>
      <c r="N2320" s="6">
        <v>63000</v>
      </c>
      <c r="O2320" s="6">
        <v>237833.53440000003</v>
      </c>
    </row>
    <row r="2321" spans="1:15" x14ac:dyDescent="0.3">
      <c r="A2321" s="3" t="str">
        <f>List!$I$6</f>
        <v>2018-19</v>
      </c>
      <c r="B2321" s="3" t="s">
        <v>83</v>
      </c>
      <c r="C2321" s="3">
        <v>3</v>
      </c>
      <c r="D2321" s="3" t="s">
        <v>1818</v>
      </c>
      <c r="E2321" s="3" t="s">
        <v>131</v>
      </c>
      <c r="F2321" s="3">
        <v>65</v>
      </c>
      <c r="G2321" s="3" t="s">
        <v>891</v>
      </c>
      <c r="H2321" s="3" t="s">
        <v>1431</v>
      </c>
      <c r="I2321" s="3" t="s">
        <v>20</v>
      </c>
      <c r="J2321" s="3" t="s">
        <v>1806</v>
      </c>
      <c r="K2321" s="3" t="s">
        <v>21</v>
      </c>
      <c r="L2321" s="3" t="s">
        <v>22</v>
      </c>
      <c r="M2321" s="3" t="s">
        <v>1840</v>
      </c>
      <c r="N2321" s="4">
        <v>79500</v>
      </c>
      <c r="O2321" s="4">
        <v>189351.6372</v>
      </c>
    </row>
    <row r="2322" spans="1:15" x14ac:dyDescent="0.3">
      <c r="A2322" s="5" t="str">
        <f>List!$I$6</f>
        <v>2018-19</v>
      </c>
      <c r="B2322" s="5" t="s">
        <v>50</v>
      </c>
      <c r="C2322" s="5">
        <v>11</v>
      </c>
      <c r="D2322" s="5" t="s">
        <v>1817</v>
      </c>
      <c r="E2322" s="5" t="s">
        <v>402</v>
      </c>
      <c r="F2322" s="5">
        <v>50</v>
      </c>
      <c r="G2322" s="5" t="s">
        <v>896</v>
      </c>
      <c r="H2322" s="5" t="s">
        <v>1525</v>
      </c>
      <c r="I2322" s="5" t="s">
        <v>26</v>
      </c>
      <c r="J2322" s="5" t="s">
        <v>1806</v>
      </c>
      <c r="K2322" s="5" t="s">
        <v>21</v>
      </c>
      <c r="L2322" s="5" t="s">
        <v>22</v>
      </c>
      <c r="M2322" s="5" t="s">
        <v>1841</v>
      </c>
      <c r="N2322" s="6">
        <v>72000</v>
      </c>
      <c r="O2322" s="6">
        <v>24941070</v>
      </c>
    </row>
    <row r="2323" spans="1:15" x14ac:dyDescent="0.3">
      <c r="A2323" s="3" t="str">
        <f>List!$I$6</f>
        <v>2018-19</v>
      </c>
      <c r="B2323" s="3" t="s">
        <v>116</v>
      </c>
      <c r="C2323" s="3">
        <v>1</v>
      </c>
      <c r="D2323" s="3" t="s">
        <v>1818</v>
      </c>
      <c r="E2323" s="3" t="s">
        <v>23</v>
      </c>
      <c r="F2323" s="3">
        <v>81</v>
      </c>
      <c r="G2323" s="3" t="s">
        <v>808</v>
      </c>
      <c r="H2323" s="3" t="s">
        <v>959</v>
      </c>
      <c r="I2323" s="3" t="s">
        <v>32</v>
      </c>
      <c r="J2323" s="3" t="s">
        <v>44</v>
      </c>
      <c r="K2323" s="3" t="s">
        <v>48</v>
      </c>
      <c r="L2323" s="3" t="s">
        <v>49</v>
      </c>
      <c r="M2323" s="3" t="s">
        <v>1841</v>
      </c>
      <c r="N2323" s="4">
        <v>54000</v>
      </c>
      <c r="O2323" s="4">
        <v>279127.41119999997</v>
      </c>
    </row>
    <row r="2324" spans="1:15" x14ac:dyDescent="0.3">
      <c r="A2324" s="5" t="str">
        <f>List!$I$6</f>
        <v>2018-19</v>
      </c>
      <c r="B2324" s="5" t="s">
        <v>141</v>
      </c>
      <c r="C2324" s="5">
        <v>5</v>
      </c>
      <c r="D2324" s="5" t="s">
        <v>1819</v>
      </c>
      <c r="E2324" s="5" t="s">
        <v>96</v>
      </c>
      <c r="F2324" s="5">
        <v>14</v>
      </c>
      <c r="G2324" s="5" t="s">
        <v>1713</v>
      </c>
      <c r="H2324" s="5" t="s">
        <v>405</v>
      </c>
      <c r="I2324" s="5" t="s">
        <v>80</v>
      </c>
      <c r="J2324" s="5" t="s">
        <v>1805</v>
      </c>
      <c r="K2324" s="5" t="s">
        <v>27</v>
      </c>
      <c r="L2324" s="5" t="s">
        <v>35</v>
      </c>
      <c r="M2324" s="5" t="s">
        <v>1839</v>
      </c>
      <c r="N2324" s="6">
        <v>21000</v>
      </c>
      <c r="O2324" s="6">
        <v>10780330.259160001</v>
      </c>
    </row>
    <row r="2325" spans="1:15" x14ac:dyDescent="0.3">
      <c r="A2325" s="3" t="str">
        <f>List!$I$6</f>
        <v>2018-19</v>
      </c>
      <c r="B2325" s="3" t="s">
        <v>116</v>
      </c>
      <c r="C2325" s="3">
        <v>1</v>
      </c>
      <c r="D2325" s="3" t="s">
        <v>1818</v>
      </c>
      <c r="E2325" s="3" t="s">
        <v>64</v>
      </c>
      <c r="F2325" s="3">
        <v>61</v>
      </c>
      <c r="G2325" s="3" t="s">
        <v>853</v>
      </c>
      <c r="H2325" s="3" t="s">
        <v>1266</v>
      </c>
      <c r="I2325" s="3" t="s">
        <v>54</v>
      </c>
      <c r="J2325" s="3" t="s">
        <v>1806</v>
      </c>
      <c r="K2325" s="3" t="s">
        <v>27</v>
      </c>
      <c r="L2325" s="3" t="s">
        <v>28</v>
      </c>
      <c r="M2325" s="3" t="s">
        <v>1841</v>
      </c>
      <c r="N2325" s="4">
        <v>52500</v>
      </c>
      <c r="O2325" s="4">
        <v>153362.21670000002</v>
      </c>
    </row>
    <row r="2326" spans="1:15" x14ac:dyDescent="0.3">
      <c r="A2326" s="5" t="str">
        <f>List!$I$6</f>
        <v>2018-19</v>
      </c>
      <c r="B2326" s="5" t="s">
        <v>116</v>
      </c>
      <c r="C2326" s="5">
        <v>1</v>
      </c>
      <c r="D2326" s="5" t="s">
        <v>1818</v>
      </c>
      <c r="E2326" s="5" t="s">
        <v>614</v>
      </c>
      <c r="F2326" s="5">
        <v>28</v>
      </c>
      <c r="G2326" s="5" t="s">
        <v>1714</v>
      </c>
      <c r="H2326" s="5" t="s">
        <v>1184</v>
      </c>
      <c r="I2326" s="5" t="s">
        <v>40</v>
      </c>
      <c r="J2326" s="5" t="s">
        <v>44</v>
      </c>
      <c r="K2326" s="5" t="s">
        <v>48</v>
      </c>
      <c r="L2326" s="5" t="s">
        <v>49</v>
      </c>
      <c r="M2326" s="5" t="s">
        <v>1841</v>
      </c>
      <c r="N2326" s="6">
        <v>133500</v>
      </c>
      <c r="O2326" s="6">
        <v>1142782.7749999999</v>
      </c>
    </row>
    <row r="2327" spans="1:15" x14ac:dyDescent="0.3">
      <c r="A2327" s="3" t="str">
        <f>List!$I$6</f>
        <v>2018-19</v>
      </c>
      <c r="B2327" s="3" t="s">
        <v>83</v>
      </c>
      <c r="C2327" s="3">
        <v>3</v>
      </c>
      <c r="D2327" s="3" t="s">
        <v>1818</v>
      </c>
      <c r="E2327" s="3" t="s">
        <v>56</v>
      </c>
      <c r="F2327" s="3">
        <v>39</v>
      </c>
      <c r="G2327" s="3" t="s">
        <v>602</v>
      </c>
      <c r="H2327" s="3" t="s">
        <v>712</v>
      </c>
      <c r="I2327" s="3" t="s">
        <v>26</v>
      </c>
      <c r="J2327" s="3" t="s">
        <v>33</v>
      </c>
      <c r="K2327" s="3" t="s">
        <v>48</v>
      </c>
      <c r="L2327" s="3" t="s">
        <v>55</v>
      </c>
      <c r="M2327" s="3" t="s">
        <v>1841</v>
      </c>
      <c r="N2327" s="4">
        <v>112500</v>
      </c>
      <c r="O2327" s="4">
        <v>5113744.6800000006</v>
      </c>
    </row>
    <row r="2328" spans="1:15" x14ac:dyDescent="0.3">
      <c r="A2328" s="5" t="str">
        <f>List!$I$6</f>
        <v>2018-19</v>
      </c>
      <c r="B2328" s="5" t="s">
        <v>36</v>
      </c>
      <c r="C2328" s="5">
        <v>8</v>
      </c>
      <c r="D2328" s="5" t="s">
        <v>1816</v>
      </c>
      <c r="E2328" s="5" t="s">
        <v>147</v>
      </c>
      <c r="F2328" s="5">
        <v>16</v>
      </c>
      <c r="G2328" s="5" t="s">
        <v>550</v>
      </c>
      <c r="H2328" s="5" t="s">
        <v>373</v>
      </c>
      <c r="I2328" s="5" t="s">
        <v>40</v>
      </c>
      <c r="J2328" s="5" t="s">
        <v>86</v>
      </c>
      <c r="K2328" s="5" t="s">
        <v>21</v>
      </c>
      <c r="L2328" s="5" t="s">
        <v>22</v>
      </c>
      <c r="M2328" s="5" t="s">
        <v>1839</v>
      </c>
      <c r="N2328" s="6">
        <v>54000</v>
      </c>
      <c r="O2328" s="6">
        <v>11772209.195999999</v>
      </c>
    </row>
    <row r="2329" spans="1:15" x14ac:dyDescent="0.3">
      <c r="A2329" s="3" t="str">
        <f>List!$I$6</f>
        <v>2018-19</v>
      </c>
      <c r="B2329" s="3" t="s">
        <v>125</v>
      </c>
      <c r="C2329" s="3">
        <v>7</v>
      </c>
      <c r="D2329" s="3" t="s">
        <v>1816</v>
      </c>
      <c r="E2329" s="3" t="s">
        <v>330</v>
      </c>
      <c r="F2329" s="3">
        <v>50</v>
      </c>
      <c r="G2329" s="3" t="s">
        <v>586</v>
      </c>
      <c r="H2329" s="3" t="s">
        <v>565</v>
      </c>
      <c r="I2329" s="3" t="s">
        <v>80</v>
      </c>
      <c r="J2329" s="3" t="s">
        <v>1806</v>
      </c>
      <c r="K2329" s="3" t="s">
        <v>21</v>
      </c>
      <c r="L2329" s="3" t="s">
        <v>22</v>
      </c>
      <c r="M2329" s="3" t="s">
        <v>1839</v>
      </c>
      <c r="N2329" s="4">
        <v>79500</v>
      </c>
      <c r="O2329" s="4">
        <v>7462831.5365999993</v>
      </c>
    </row>
    <row r="2330" spans="1:15" x14ac:dyDescent="0.3">
      <c r="A2330" s="5" t="str">
        <f>List!$I$6</f>
        <v>2018-19</v>
      </c>
      <c r="B2330" s="5" t="s">
        <v>83</v>
      </c>
      <c r="C2330" s="5">
        <v>3</v>
      </c>
      <c r="D2330" s="5" t="s">
        <v>1818</v>
      </c>
      <c r="E2330" s="5" t="s">
        <v>410</v>
      </c>
      <c r="F2330" s="5">
        <v>26</v>
      </c>
      <c r="G2330" s="5" t="s">
        <v>1450</v>
      </c>
      <c r="H2330" s="5" t="s">
        <v>448</v>
      </c>
      <c r="I2330" s="5" t="s">
        <v>80</v>
      </c>
      <c r="J2330" s="5" t="s">
        <v>1806</v>
      </c>
      <c r="K2330" s="5" t="s">
        <v>27</v>
      </c>
      <c r="L2330" s="5" t="s">
        <v>28</v>
      </c>
      <c r="M2330" s="5" t="s">
        <v>1840</v>
      </c>
      <c r="N2330" s="6">
        <v>66000</v>
      </c>
      <c r="O2330" s="6">
        <v>1661787.8639999998</v>
      </c>
    </row>
    <row r="2331" spans="1:15" x14ac:dyDescent="0.3">
      <c r="A2331" s="3" t="str">
        <f>List!$I$6</f>
        <v>2018-19</v>
      </c>
      <c r="B2331" s="3" t="s">
        <v>50</v>
      </c>
      <c r="C2331" s="3">
        <v>11</v>
      </c>
      <c r="D2331" s="3" t="s">
        <v>1817</v>
      </c>
      <c r="E2331" s="3" t="s">
        <v>342</v>
      </c>
      <c r="F2331" s="3">
        <v>53</v>
      </c>
      <c r="G2331" s="3" t="s">
        <v>1055</v>
      </c>
      <c r="H2331" s="3" t="s">
        <v>1366</v>
      </c>
      <c r="I2331" s="3" t="s">
        <v>63</v>
      </c>
      <c r="J2331" s="3" t="s">
        <v>1805</v>
      </c>
      <c r="K2331" s="3" t="s">
        <v>21</v>
      </c>
      <c r="L2331" s="3" t="s">
        <v>22</v>
      </c>
      <c r="M2331" s="3" t="s">
        <v>1840</v>
      </c>
      <c r="N2331" s="4">
        <v>67500</v>
      </c>
      <c r="O2331" s="4">
        <v>982285.62300000002</v>
      </c>
    </row>
    <row r="2332" spans="1:15" x14ac:dyDescent="0.3">
      <c r="A2332" s="5" t="str">
        <f>List!$I$6</f>
        <v>2018-19</v>
      </c>
      <c r="B2332" s="5" t="s">
        <v>45</v>
      </c>
      <c r="C2332" s="5">
        <v>2</v>
      </c>
      <c r="D2332" s="5" t="s">
        <v>1818</v>
      </c>
      <c r="E2332" s="5" t="s">
        <v>183</v>
      </c>
      <c r="F2332" s="5">
        <v>42</v>
      </c>
      <c r="G2332" s="5" t="s">
        <v>1356</v>
      </c>
      <c r="H2332" s="5" t="s">
        <v>1393</v>
      </c>
      <c r="I2332" s="5" t="s">
        <v>59</v>
      </c>
      <c r="J2332" s="5" t="s">
        <v>33</v>
      </c>
      <c r="K2332" s="5" t="s">
        <v>21</v>
      </c>
      <c r="L2332" s="5" t="s">
        <v>22</v>
      </c>
      <c r="M2332" s="5" t="s">
        <v>1839</v>
      </c>
      <c r="N2332" s="6">
        <v>91500</v>
      </c>
      <c r="O2332" s="6">
        <v>1044067.9479999999</v>
      </c>
    </row>
    <row r="2333" spans="1:15" x14ac:dyDescent="0.3">
      <c r="A2333" s="3" t="str">
        <f>List!$I$6</f>
        <v>2018-19</v>
      </c>
      <c r="B2333" s="3" t="s">
        <v>83</v>
      </c>
      <c r="C2333" s="3">
        <v>3</v>
      </c>
      <c r="D2333" s="3" t="s">
        <v>1818</v>
      </c>
      <c r="E2333" s="3" t="s">
        <v>475</v>
      </c>
      <c r="F2333" s="3">
        <v>26</v>
      </c>
      <c r="G2333" s="3" t="s">
        <v>1715</v>
      </c>
      <c r="H2333" s="3" t="s">
        <v>787</v>
      </c>
      <c r="I2333" s="3" t="s">
        <v>40</v>
      </c>
      <c r="J2333" s="3" t="s">
        <v>86</v>
      </c>
      <c r="K2333" s="3" t="s">
        <v>27</v>
      </c>
      <c r="L2333" s="3" t="s">
        <v>28</v>
      </c>
      <c r="M2333" s="3" t="s">
        <v>1841</v>
      </c>
      <c r="N2333" s="4">
        <v>94500</v>
      </c>
      <c r="O2333" s="4">
        <v>27690852.558600001</v>
      </c>
    </row>
    <row r="2334" spans="1:15" x14ac:dyDescent="0.3">
      <c r="A2334" s="5" t="str">
        <f>List!$I$6</f>
        <v>2018-19</v>
      </c>
      <c r="B2334" s="5" t="s">
        <v>92</v>
      </c>
      <c r="C2334" s="5">
        <v>12</v>
      </c>
      <c r="D2334" s="5" t="s">
        <v>1817</v>
      </c>
      <c r="E2334" s="5" t="s">
        <v>70</v>
      </c>
      <c r="F2334" s="5">
        <v>73</v>
      </c>
      <c r="G2334" s="5" t="s">
        <v>1716</v>
      </c>
      <c r="H2334" s="5" t="s">
        <v>702</v>
      </c>
      <c r="I2334" s="5" t="s">
        <v>80</v>
      </c>
      <c r="J2334" s="5" t="s">
        <v>44</v>
      </c>
      <c r="K2334" s="5" t="s">
        <v>48</v>
      </c>
      <c r="L2334" s="5" t="s">
        <v>49</v>
      </c>
      <c r="M2334" s="5" t="s">
        <v>1840</v>
      </c>
      <c r="N2334" s="6">
        <v>103500</v>
      </c>
      <c r="O2334" s="6">
        <v>3754330.3511999999</v>
      </c>
    </row>
    <row r="2335" spans="1:15" x14ac:dyDescent="0.3">
      <c r="A2335" s="3" t="str">
        <f>List!$I$6</f>
        <v>2018-19</v>
      </c>
      <c r="B2335" s="3" t="s">
        <v>50</v>
      </c>
      <c r="C2335" s="3">
        <v>11</v>
      </c>
      <c r="D2335" s="3" t="s">
        <v>1817</v>
      </c>
      <c r="E2335" s="3" t="s">
        <v>104</v>
      </c>
      <c r="F2335" s="3">
        <v>57</v>
      </c>
      <c r="G2335" s="3" t="s">
        <v>740</v>
      </c>
      <c r="H2335" s="3" t="s">
        <v>1717</v>
      </c>
      <c r="I2335" s="3" t="s">
        <v>20</v>
      </c>
      <c r="J2335" s="3" t="s">
        <v>33</v>
      </c>
      <c r="K2335" s="3" t="s">
        <v>34</v>
      </c>
      <c r="L2335" s="3" t="s">
        <v>35</v>
      </c>
      <c r="M2335" s="3" t="s">
        <v>1840</v>
      </c>
      <c r="N2335" s="4">
        <v>94500</v>
      </c>
      <c r="O2335" s="4">
        <v>3659235.4260000004</v>
      </c>
    </row>
    <row r="2336" spans="1:15" x14ac:dyDescent="0.3">
      <c r="A2336" s="5" t="str">
        <f>List!$I$6</f>
        <v>2018-19</v>
      </c>
      <c r="B2336" s="5" t="s">
        <v>125</v>
      </c>
      <c r="C2336" s="5">
        <v>7</v>
      </c>
      <c r="D2336" s="5" t="s">
        <v>1816</v>
      </c>
      <c r="E2336" s="5" t="s">
        <v>332</v>
      </c>
      <c r="F2336" s="5">
        <v>19</v>
      </c>
      <c r="G2336" s="5" t="s">
        <v>1030</v>
      </c>
      <c r="H2336" s="5" t="s">
        <v>1112</v>
      </c>
      <c r="I2336" s="5" t="s">
        <v>26</v>
      </c>
      <c r="J2336" s="5" t="s">
        <v>1806</v>
      </c>
      <c r="K2336" s="5" t="s">
        <v>48</v>
      </c>
      <c r="L2336" s="5" t="s">
        <v>49</v>
      </c>
      <c r="M2336" s="5" t="s">
        <v>1839</v>
      </c>
      <c r="N2336" s="6">
        <v>102000</v>
      </c>
      <c r="O2336" s="6">
        <v>910150.75159999996</v>
      </c>
    </row>
    <row r="2337" spans="1:15" x14ac:dyDescent="0.3">
      <c r="A2337" s="3" t="str">
        <f>List!$I$6</f>
        <v>2018-19</v>
      </c>
      <c r="B2337" s="3" t="s">
        <v>50</v>
      </c>
      <c r="C2337" s="3">
        <v>11</v>
      </c>
      <c r="D2337" s="3" t="s">
        <v>1817</v>
      </c>
      <c r="E2337" s="3" t="s">
        <v>214</v>
      </c>
      <c r="F2337" s="3">
        <v>35</v>
      </c>
      <c r="G2337" s="3" t="s">
        <v>1188</v>
      </c>
      <c r="H2337" s="3" t="s">
        <v>813</v>
      </c>
      <c r="I2337" s="3" t="s">
        <v>54</v>
      </c>
      <c r="J2337" s="3" t="s">
        <v>1806</v>
      </c>
      <c r="K2337" s="3" t="s">
        <v>34</v>
      </c>
      <c r="L2337" s="3" t="s">
        <v>35</v>
      </c>
      <c r="M2337" s="3" t="s">
        <v>1841</v>
      </c>
      <c r="N2337" s="4">
        <v>145500</v>
      </c>
      <c r="O2337" s="4">
        <v>1244879.9968000001</v>
      </c>
    </row>
    <row r="2338" spans="1:15" x14ac:dyDescent="0.3">
      <c r="A2338" s="5" t="str">
        <f>List!$I$6</f>
        <v>2018-19</v>
      </c>
      <c r="B2338" s="5" t="s">
        <v>141</v>
      </c>
      <c r="C2338" s="5">
        <v>5</v>
      </c>
      <c r="D2338" s="5" t="s">
        <v>1819</v>
      </c>
      <c r="E2338" s="5" t="s">
        <v>170</v>
      </c>
      <c r="F2338" s="5">
        <v>64</v>
      </c>
      <c r="G2338" s="5" t="s">
        <v>688</v>
      </c>
      <c r="H2338" s="5" t="s">
        <v>699</v>
      </c>
      <c r="I2338" s="5" t="s">
        <v>54</v>
      </c>
      <c r="J2338" s="5" t="s">
        <v>1805</v>
      </c>
      <c r="K2338" s="5" t="s">
        <v>48</v>
      </c>
      <c r="L2338" s="5" t="s">
        <v>49</v>
      </c>
      <c r="M2338" s="5" t="s">
        <v>1841</v>
      </c>
      <c r="N2338" s="6">
        <v>66000</v>
      </c>
      <c r="O2338" s="6">
        <v>30718289.495520003</v>
      </c>
    </row>
    <row r="2339" spans="1:15" x14ac:dyDescent="0.3">
      <c r="A2339" s="3" t="str">
        <f>List!$I$6</f>
        <v>2018-19</v>
      </c>
      <c r="B2339" s="3" t="s">
        <v>16</v>
      </c>
      <c r="C2339" s="3">
        <v>10</v>
      </c>
      <c r="D2339" s="3" t="s">
        <v>1817</v>
      </c>
      <c r="E2339" s="3" t="s">
        <v>463</v>
      </c>
      <c r="F2339" s="3">
        <v>51</v>
      </c>
      <c r="G2339" s="3" t="s">
        <v>1058</v>
      </c>
      <c r="H2339" s="3" t="s">
        <v>762</v>
      </c>
      <c r="I2339" s="3" t="s">
        <v>59</v>
      </c>
      <c r="J2339" s="3" t="s">
        <v>44</v>
      </c>
      <c r="K2339" s="3" t="s">
        <v>21</v>
      </c>
      <c r="L2339" s="3" t="s">
        <v>22</v>
      </c>
      <c r="M2339" s="3" t="s">
        <v>1840</v>
      </c>
      <c r="N2339" s="4">
        <v>127500</v>
      </c>
      <c r="O2339" s="4">
        <v>461244.32640000002</v>
      </c>
    </row>
    <row r="2340" spans="1:15" x14ac:dyDescent="0.3">
      <c r="A2340" s="5" t="str">
        <f>List!$I$6</f>
        <v>2018-19</v>
      </c>
      <c r="B2340" s="5" t="s">
        <v>50</v>
      </c>
      <c r="C2340" s="5">
        <v>11</v>
      </c>
      <c r="D2340" s="5" t="s">
        <v>1817</v>
      </c>
      <c r="E2340" s="5" t="s">
        <v>64</v>
      </c>
      <c r="F2340" s="5">
        <v>39</v>
      </c>
      <c r="G2340" s="5" t="s">
        <v>200</v>
      </c>
      <c r="H2340" s="5" t="s">
        <v>477</v>
      </c>
      <c r="I2340" s="5" t="s">
        <v>80</v>
      </c>
      <c r="J2340" s="5" t="s">
        <v>1806</v>
      </c>
      <c r="K2340" s="5" t="s">
        <v>48</v>
      </c>
      <c r="L2340" s="5" t="s">
        <v>55</v>
      </c>
      <c r="M2340" s="5" t="s">
        <v>1839</v>
      </c>
      <c r="N2340" s="6">
        <v>91500</v>
      </c>
      <c r="O2340" s="6">
        <v>2744014.24</v>
      </c>
    </row>
    <row r="2341" spans="1:15" x14ac:dyDescent="0.3">
      <c r="A2341" s="3" t="str">
        <f>List!$I$6</f>
        <v>2018-19</v>
      </c>
      <c r="B2341" s="3" t="s">
        <v>125</v>
      </c>
      <c r="C2341" s="3">
        <v>7</v>
      </c>
      <c r="D2341" s="3" t="s">
        <v>1816</v>
      </c>
      <c r="E2341" s="3" t="s">
        <v>64</v>
      </c>
      <c r="F2341" s="3">
        <v>48</v>
      </c>
      <c r="G2341" s="3" t="s">
        <v>270</v>
      </c>
      <c r="H2341" s="3" t="s">
        <v>969</v>
      </c>
      <c r="I2341" s="3" t="s">
        <v>20</v>
      </c>
      <c r="J2341" s="3" t="s">
        <v>72</v>
      </c>
      <c r="K2341" s="3" t="s">
        <v>21</v>
      </c>
      <c r="L2341" s="3" t="s">
        <v>22</v>
      </c>
      <c r="M2341" s="3" t="s">
        <v>1839</v>
      </c>
      <c r="N2341" s="4">
        <v>70500</v>
      </c>
      <c r="O2341" s="4">
        <v>1950071.4728000001</v>
      </c>
    </row>
    <row r="2342" spans="1:15" x14ac:dyDescent="0.3">
      <c r="A2342" s="5" t="str">
        <f>List!$I$6</f>
        <v>2018-19</v>
      </c>
      <c r="B2342" s="5" t="s">
        <v>50</v>
      </c>
      <c r="C2342" s="5">
        <v>11</v>
      </c>
      <c r="D2342" s="5" t="s">
        <v>1817</v>
      </c>
      <c r="E2342" s="5" t="s">
        <v>84</v>
      </c>
      <c r="F2342" s="5">
        <v>42</v>
      </c>
      <c r="G2342" s="5" t="s">
        <v>1715</v>
      </c>
      <c r="H2342" s="5" t="s">
        <v>709</v>
      </c>
      <c r="I2342" s="5" t="s">
        <v>80</v>
      </c>
      <c r="J2342" s="5" t="s">
        <v>33</v>
      </c>
      <c r="K2342" s="5" t="s">
        <v>21</v>
      </c>
      <c r="L2342" s="5" t="s">
        <v>22</v>
      </c>
      <c r="M2342" s="5" t="s">
        <v>1840</v>
      </c>
      <c r="N2342" s="6">
        <v>48000</v>
      </c>
      <c r="O2342" s="6">
        <v>12658675.455359999</v>
      </c>
    </row>
    <row r="2343" spans="1:15" x14ac:dyDescent="0.3">
      <c r="A2343" s="3" t="str">
        <f>List!$I$6</f>
        <v>2018-19</v>
      </c>
      <c r="B2343" s="3" t="s">
        <v>116</v>
      </c>
      <c r="C2343" s="3">
        <v>1</v>
      </c>
      <c r="D2343" s="3" t="s">
        <v>1818</v>
      </c>
      <c r="E2343" s="3" t="s">
        <v>267</v>
      </c>
      <c r="F2343" s="3">
        <v>64</v>
      </c>
      <c r="G2343" s="3" t="s">
        <v>1354</v>
      </c>
      <c r="H2343" s="3" t="s">
        <v>1491</v>
      </c>
      <c r="I2343" s="3" t="s">
        <v>32</v>
      </c>
      <c r="J2343" s="3" t="s">
        <v>33</v>
      </c>
      <c r="K2343" s="3" t="s">
        <v>48</v>
      </c>
      <c r="L2343" s="3" t="s">
        <v>49</v>
      </c>
      <c r="M2343" s="3" t="s">
        <v>1839</v>
      </c>
      <c r="N2343" s="4">
        <v>73500</v>
      </c>
      <c r="O2343" s="4">
        <v>7420283.9633999998</v>
      </c>
    </row>
    <row r="2344" spans="1:15" x14ac:dyDescent="0.3">
      <c r="A2344" s="5" t="str">
        <f>List!$I$6</f>
        <v>2018-19</v>
      </c>
      <c r="B2344" s="5" t="s">
        <v>125</v>
      </c>
      <c r="C2344" s="5">
        <v>7</v>
      </c>
      <c r="D2344" s="5" t="s">
        <v>1816</v>
      </c>
      <c r="E2344" s="5" t="s">
        <v>274</v>
      </c>
      <c r="F2344" s="5">
        <v>28</v>
      </c>
      <c r="G2344" s="5" t="s">
        <v>623</v>
      </c>
      <c r="H2344" s="5" t="s">
        <v>307</v>
      </c>
      <c r="I2344" s="5" t="s">
        <v>20</v>
      </c>
      <c r="J2344" s="5" t="s">
        <v>33</v>
      </c>
      <c r="K2344" s="5" t="s">
        <v>48</v>
      </c>
      <c r="L2344" s="5" t="s">
        <v>49</v>
      </c>
      <c r="M2344" s="5" t="s">
        <v>1841</v>
      </c>
      <c r="N2344" s="6">
        <v>55500</v>
      </c>
      <c r="O2344" s="6">
        <v>1478209.5108</v>
      </c>
    </row>
    <row r="2345" spans="1:15" x14ac:dyDescent="0.3">
      <c r="A2345" s="3" t="str">
        <f>List!$I$6</f>
        <v>2018-19</v>
      </c>
      <c r="B2345" s="3" t="s">
        <v>50</v>
      </c>
      <c r="C2345" s="3">
        <v>11</v>
      </c>
      <c r="D2345" s="3" t="s">
        <v>1817</v>
      </c>
      <c r="E2345" s="3" t="s">
        <v>119</v>
      </c>
      <c r="F2345" s="3">
        <v>30</v>
      </c>
      <c r="G2345" s="3" t="s">
        <v>134</v>
      </c>
      <c r="H2345" s="3" t="s">
        <v>890</v>
      </c>
      <c r="I2345" s="3" t="s">
        <v>20</v>
      </c>
      <c r="J2345" s="3" t="s">
        <v>72</v>
      </c>
      <c r="K2345" s="3" t="s">
        <v>27</v>
      </c>
      <c r="L2345" s="3" t="s">
        <v>28</v>
      </c>
      <c r="M2345" s="3" t="s">
        <v>1841</v>
      </c>
      <c r="N2345" s="4">
        <v>72000</v>
      </c>
      <c r="O2345" s="4">
        <v>1004754.3264</v>
      </c>
    </row>
    <row r="2346" spans="1:15" x14ac:dyDescent="0.3">
      <c r="A2346" s="5" t="str">
        <f>List!$I$6</f>
        <v>2018-19</v>
      </c>
      <c r="B2346" s="5" t="s">
        <v>101</v>
      </c>
      <c r="C2346" s="5">
        <v>9</v>
      </c>
      <c r="D2346" s="5" t="s">
        <v>1816</v>
      </c>
      <c r="E2346" s="5" t="s">
        <v>119</v>
      </c>
      <c r="F2346" s="5">
        <v>77</v>
      </c>
      <c r="G2346" s="5" t="s">
        <v>1371</v>
      </c>
      <c r="H2346" s="5" t="s">
        <v>1135</v>
      </c>
      <c r="I2346" s="5" t="s">
        <v>59</v>
      </c>
      <c r="J2346" s="5" t="s">
        <v>33</v>
      </c>
      <c r="K2346" s="5" t="s">
        <v>27</v>
      </c>
      <c r="L2346" s="5" t="s">
        <v>28</v>
      </c>
      <c r="M2346" s="5" t="s">
        <v>1840</v>
      </c>
      <c r="N2346" s="6">
        <v>72000</v>
      </c>
      <c r="O2346" s="6">
        <v>5968139.8233599989</v>
      </c>
    </row>
    <row r="2347" spans="1:15" x14ac:dyDescent="0.3">
      <c r="A2347" s="3" t="str">
        <f>List!$I$6</f>
        <v>2018-19</v>
      </c>
      <c r="B2347" s="3" t="s">
        <v>83</v>
      </c>
      <c r="C2347" s="3">
        <v>3</v>
      </c>
      <c r="D2347" s="3" t="s">
        <v>1818</v>
      </c>
      <c r="E2347" s="3" t="s">
        <v>128</v>
      </c>
      <c r="F2347" s="3">
        <v>16</v>
      </c>
      <c r="G2347" s="3" t="s">
        <v>1489</v>
      </c>
      <c r="H2347" s="3" t="s">
        <v>798</v>
      </c>
      <c r="I2347" s="3" t="s">
        <v>54</v>
      </c>
      <c r="J2347" s="3" t="s">
        <v>72</v>
      </c>
      <c r="K2347" s="3" t="s">
        <v>21</v>
      </c>
      <c r="L2347" s="3" t="s">
        <v>22</v>
      </c>
      <c r="M2347" s="3" t="s">
        <v>1841</v>
      </c>
      <c r="N2347" s="4">
        <v>114000</v>
      </c>
      <c r="O2347" s="4">
        <v>681061.77919999987</v>
      </c>
    </row>
    <row r="2348" spans="1:15" x14ac:dyDescent="0.3">
      <c r="A2348" s="5" t="str">
        <f>List!$I$6</f>
        <v>2018-19</v>
      </c>
      <c r="B2348" s="5" t="s">
        <v>60</v>
      </c>
      <c r="C2348" s="5">
        <v>6</v>
      </c>
      <c r="D2348" s="5" t="s">
        <v>1819</v>
      </c>
      <c r="E2348" s="5" t="s">
        <v>214</v>
      </c>
      <c r="F2348" s="5">
        <v>78</v>
      </c>
      <c r="G2348" s="5" t="s">
        <v>1153</v>
      </c>
      <c r="H2348" s="5" t="s">
        <v>182</v>
      </c>
      <c r="I2348" s="5" t="s">
        <v>20</v>
      </c>
      <c r="J2348" s="5" t="s">
        <v>44</v>
      </c>
      <c r="K2348" s="5" t="s">
        <v>27</v>
      </c>
      <c r="L2348" s="5" t="s">
        <v>28</v>
      </c>
      <c r="M2348" s="5" t="s">
        <v>1840</v>
      </c>
      <c r="N2348" s="6">
        <v>67500</v>
      </c>
      <c r="O2348" s="6">
        <v>3021076.179</v>
      </c>
    </row>
    <row r="2349" spans="1:15" x14ac:dyDescent="0.3">
      <c r="A2349" s="3" t="str">
        <f>List!$I$6</f>
        <v>2018-19</v>
      </c>
      <c r="B2349" s="3" t="s">
        <v>101</v>
      </c>
      <c r="C2349" s="3">
        <v>9</v>
      </c>
      <c r="D2349" s="3" t="s">
        <v>1816</v>
      </c>
      <c r="E2349" s="3" t="s">
        <v>222</v>
      </c>
      <c r="F2349" s="3">
        <v>19</v>
      </c>
      <c r="G2349" s="3" t="s">
        <v>651</v>
      </c>
      <c r="H2349" s="3" t="s">
        <v>641</v>
      </c>
      <c r="I2349" s="3" t="s">
        <v>63</v>
      </c>
      <c r="J2349" s="3" t="s">
        <v>33</v>
      </c>
      <c r="K2349" s="3" t="s">
        <v>48</v>
      </c>
      <c r="L2349" s="3" t="s">
        <v>49</v>
      </c>
      <c r="M2349" s="3" t="s">
        <v>1841</v>
      </c>
      <c r="N2349" s="4">
        <v>141000</v>
      </c>
      <c r="O2349" s="4">
        <v>4234334.2272000005</v>
      </c>
    </row>
    <row r="2350" spans="1:15" x14ac:dyDescent="0.3">
      <c r="A2350" s="5" t="str">
        <f>List!$I$6</f>
        <v>2018-19</v>
      </c>
      <c r="B2350" s="5" t="s">
        <v>45</v>
      </c>
      <c r="C2350" s="5">
        <v>2</v>
      </c>
      <c r="D2350" s="5" t="s">
        <v>1818</v>
      </c>
      <c r="E2350" s="5" t="s">
        <v>597</v>
      </c>
      <c r="F2350" s="5">
        <v>10</v>
      </c>
      <c r="G2350" s="5" t="s">
        <v>770</v>
      </c>
      <c r="H2350" s="5" t="s">
        <v>988</v>
      </c>
      <c r="I2350" s="5" t="s">
        <v>26</v>
      </c>
      <c r="J2350" s="5" t="s">
        <v>86</v>
      </c>
      <c r="K2350" s="5" t="s">
        <v>48</v>
      </c>
      <c r="L2350" s="5" t="s">
        <v>55</v>
      </c>
      <c r="M2350" s="5" t="s">
        <v>1840</v>
      </c>
      <c r="N2350" s="6">
        <v>118500</v>
      </c>
      <c r="O2350" s="6">
        <v>544667.47499999998</v>
      </c>
    </row>
    <row r="2351" spans="1:15" x14ac:dyDescent="0.3">
      <c r="A2351" s="3" t="str">
        <f>List!$I$6</f>
        <v>2018-19</v>
      </c>
      <c r="B2351" s="3" t="s">
        <v>116</v>
      </c>
      <c r="C2351" s="3">
        <v>1</v>
      </c>
      <c r="D2351" s="3" t="s">
        <v>1818</v>
      </c>
      <c r="E2351" s="3" t="s">
        <v>56</v>
      </c>
      <c r="F2351" s="3">
        <v>22</v>
      </c>
      <c r="G2351" s="3" t="s">
        <v>1646</v>
      </c>
      <c r="H2351" s="3" t="s">
        <v>98</v>
      </c>
      <c r="I2351" s="3" t="s">
        <v>80</v>
      </c>
      <c r="J2351" s="3" t="s">
        <v>1805</v>
      </c>
      <c r="K2351" s="3" t="s">
        <v>48</v>
      </c>
      <c r="L2351" s="3" t="s">
        <v>55</v>
      </c>
      <c r="M2351" s="3" t="s">
        <v>1840</v>
      </c>
      <c r="N2351" s="4">
        <v>24000</v>
      </c>
      <c r="O2351" s="4">
        <v>122648.064</v>
      </c>
    </row>
    <row r="2352" spans="1:15" x14ac:dyDescent="0.3">
      <c r="A2352" s="5" t="str">
        <f>List!$I$6</f>
        <v>2018-19</v>
      </c>
      <c r="B2352" s="5" t="s">
        <v>125</v>
      </c>
      <c r="C2352" s="5">
        <v>7</v>
      </c>
      <c r="D2352" s="5" t="s">
        <v>1816</v>
      </c>
      <c r="E2352" s="5" t="s">
        <v>133</v>
      </c>
      <c r="F2352" s="5">
        <v>12</v>
      </c>
      <c r="G2352" s="5" t="s">
        <v>1018</v>
      </c>
      <c r="H2352" s="5" t="s">
        <v>629</v>
      </c>
      <c r="I2352" s="5" t="s">
        <v>32</v>
      </c>
      <c r="J2352" s="5" t="s">
        <v>86</v>
      </c>
      <c r="K2352" s="5" t="s">
        <v>48</v>
      </c>
      <c r="L2352" s="5" t="s">
        <v>55</v>
      </c>
      <c r="M2352" s="5" t="s">
        <v>1839</v>
      </c>
      <c r="N2352" s="6">
        <v>67500</v>
      </c>
      <c r="O2352" s="6">
        <v>1342850.1569999999</v>
      </c>
    </row>
    <row r="2353" spans="1:15" x14ac:dyDescent="0.3">
      <c r="A2353" s="3" t="str">
        <f>List!$I$6</f>
        <v>2018-19</v>
      </c>
      <c r="B2353" s="3" t="s">
        <v>116</v>
      </c>
      <c r="C2353" s="3">
        <v>1</v>
      </c>
      <c r="D2353" s="3" t="s">
        <v>1818</v>
      </c>
      <c r="E2353" s="3" t="s">
        <v>56</v>
      </c>
      <c r="F2353" s="3">
        <v>50</v>
      </c>
      <c r="G2353" s="3" t="s">
        <v>1382</v>
      </c>
      <c r="H2353" s="3" t="s">
        <v>1398</v>
      </c>
      <c r="I2353" s="3" t="s">
        <v>26</v>
      </c>
      <c r="J2353" s="3" t="s">
        <v>44</v>
      </c>
      <c r="K2353" s="3" t="s">
        <v>21</v>
      </c>
      <c r="L2353" s="3" t="s">
        <v>22</v>
      </c>
      <c r="M2353" s="3" t="s">
        <v>1841</v>
      </c>
      <c r="N2353" s="4">
        <v>94500</v>
      </c>
      <c r="O2353" s="4">
        <v>2316757.8563999999</v>
      </c>
    </row>
    <row r="2354" spans="1:15" x14ac:dyDescent="0.3">
      <c r="A2354" s="5" t="str">
        <f>List!$I$6</f>
        <v>2018-19</v>
      </c>
      <c r="B2354" s="5" t="s">
        <v>60</v>
      </c>
      <c r="C2354" s="5">
        <v>6</v>
      </c>
      <c r="D2354" s="5" t="s">
        <v>1819</v>
      </c>
      <c r="E2354" s="5" t="s">
        <v>322</v>
      </c>
      <c r="F2354" s="5">
        <v>55</v>
      </c>
      <c r="G2354" s="5" t="s">
        <v>1310</v>
      </c>
      <c r="H2354" s="5" t="s">
        <v>414</v>
      </c>
      <c r="I2354" s="5" t="s">
        <v>63</v>
      </c>
      <c r="J2354" s="5" t="s">
        <v>33</v>
      </c>
      <c r="K2354" s="5" t="s">
        <v>48</v>
      </c>
      <c r="L2354" s="5" t="s">
        <v>55</v>
      </c>
      <c r="M2354" s="5" t="s">
        <v>1840</v>
      </c>
      <c r="N2354" s="6">
        <v>69000</v>
      </c>
      <c r="O2354" s="6">
        <v>768890.57960000006</v>
      </c>
    </row>
    <row r="2355" spans="1:15" x14ac:dyDescent="0.3">
      <c r="A2355" s="3" t="str">
        <f>List!$I$6</f>
        <v>2018-19</v>
      </c>
      <c r="B2355" s="3" t="s">
        <v>116</v>
      </c>
      <c r="C2355" s="3">
        <v>1</v>
      </c>
      <c r="D2355" s="3" t="s">
        <v>1818</v>
      </c>
      <c r="E2355" s="3" t="s">
        <v>305</v>
      </c>
      <c r="F2355" s="3">
        <v>81</v>
      </c>
      <c r="G2355" s="3" t="s">
        <v>317</v>
      </c>
      <c r="H2355" s="3" t="s">
        <v>156</v>
      </c>
      <c r="I2355" s="3" t="s">
        <v>63</v>
      </c>
      <c r="J2355" s="3" t="s">
        <v>86</v>
      </c>
      <c r="K2355" s="3" t="s">
        <v>48</v>
      </c>
      <c r="L2355" s="3" t="s">
        <v>49</v>
      </c>
      <c r="M2355" s="3" t="s">
        <v>1841</v>
      </c>
      <c r="N2355" s="4">
        <v>123000</v>
      </c>
      <c r="O2355" s="4">
        <v>1979779.5952000003</v>
      </c>
    </row>
    <row r="2356" spans="1:15" x14ac:dyDescent="0.3">
      <c r="A2356" s="5" t="str">
        <f>List!$I$6</f>
        <v>2018-19</v>
      </c>
      <c r="B2356" s="5" t="s">
        <v>76</v>
      </c>
      <c r="C2356" s="5">
        <v>4</v>
      </c>
      <c r="D2356" s="5" t="s">
        <v>1819</v>
      </c>
      <c r="E2356" s="5" t="s">
        <v>136</v>
      </c>
      <c r="F2356" s="5">
        <v>66</v>
      </c>
      <c r="G2356" s="5" t="s">
        <v>428</v>
      </c>
      <c r="H2356" s="5" t="s">
        <v>520</v>
      </c>
      <c r="I2356" s="5" t="s">
        <v>54</v>
      </c>
      <c r="J2356" s="5" t="s">
        <v>1806</v>
      </c>
      <c r="K2356" s="5" t="s">
        <v>21</v>
      </c>
      <c r="L2356" s="5" t="s">
        <v>22</v>
      </c>
      <c r="M2356" s="5" t="s">
        <v>1841</v>
      </c>
      <c r="N2356" s="6">
        <v>114000</v>
      </c>
      <c r="O2356" s="6">
        <v>20696075.0504</v>
      </c>
    </row>
    <row r="2357" spans="1:15" x14ac:dyDescent="0.3">
      <c r="A2357" s="3" t="str">
        <f>List!$I$6</f>
        <v>2018-19</v>
      </c>
      <c r="B2357" s="3" t="s">
        <v>36</v>
      </c>
      <c r="C2357" s="3">
        <v>8</v>
      </c>
      <c r="D2357" s="3" t="s">
        <v>1816</v>
      </c>
      <c r="E2357" s="3" t="s">
        <v>238</v>
      </c>
      <c r="F2357" s="3">
        <v>23</v>
      </c>
      <c r="G2357" s="3" t="s">
        <v>884</v>
      </c>
      <c r="H2357" s="3" t="s">
        <v>1216</v>
      </c>
      <c r="I2357" s="3" t="s">
        <v>54</v>
      </c>
      <c r="J2357" s="3" t="s">
        <v>72</v>
      </c>
      <c r="K2357" s="3" t="s">
        <v>48</v>
      </c>
      <c r="L2357" s="3" t="s">
        <v>49</v>
      </c>
      <c r="M2357" s="3" t="s">
        <v>1840</v>
      </c>
      <c r="N2357" s="4">
        <v>100500</v>
      </c>
      <c r="O2357" s="4">
        <v>414143.875</v>
      </c>
    </row>
    <row r="2358" spans="1:15" x14ac:dyDescent="0.3">
      <c r="A2358" s="5" t="str">
        <f>List!$I$6</f>
        <v>2018-19</v>
      </c>
      <c r="B2358" s="5" t="s">
        <v>60</v>
      </c>
      <c r="C2358" s="5">
        <v>6</v>
      </c>
      <c r="D2358" s="5" t="s">
        <v>1819</v>
      </c>
      <c r="E2358" s="5" t="s">
        <v>463</v>
      </c>
      <c r="F2358" s="5">
        <v>64</v>
      </c>
      <c r="G2358" s="5" t="s">
        <v>1703</v>
      </c>
      <c r="H2358" s="5" t="s">
        <v>838</v>
      </c>
      <c r="I2358" s="5" t="s">
        <v>32</v>
      </c>
      <c r="J2358" s="5" t="s">
        <v>86</v>
      </c>
      <c r="K2358" s="5" t="s">
        <v>48</v>
      </c>
      <c r="L2358" s="5" t="s">
        <v>49</v>
      </c>
      <c r="M2358" s="5" t="s">
        <v>1841</v>
      </c>
      <c r="N2358" s="6">
        <v>135000</v>
      </c>
      <c r="O2358" s="6">
        <v>2095339.7520000003</v>
      </c>
    </row>
    <row r="2359" spans="1:15" x14ac:dyDescent="0.3">
      <c r="A2359" s="3" t="str">
        <f>List!$I$6</f>
        <v>2018-19</v>
      </c>
      <c r="B2359" s="3" t="s">
        <v>60</v>
      </c>
      <c r="C2359" s="3">
        <v>6</v>
      </c>
      <c r="D2359" s="3" t="s">
        <v>1819</v>
      </c>
      <c r="E2359" s="3" t="s">
        <v>240</v>
      </c>
      <c r="F2359" s="3">
        <v>73</v>
      </c>
      <c r="G2359" s="3" t="s">
        <v>272</v>
      </c>
      <c r="H2359" s="3" t="s">
        <v>689</v>
      </c>
      <c r="I2359" s="3" t="s">
        <v>32</v>
      </c>
      <c r="J2359" s="3" t="s">
        <v>1805</v>
      </c>
      <c r="K2359" s="3" t="s">
        <v>48</v>
      </c>
      <c r="L2359" s="3" t="s">
        <v>49</v>
      </c>
      <c r="M2359" s="3" t="s">
        <v>1841</v>
      </c>
      <c r="N2359" s="4">
        <v>115500</v>
      </c>
      <c r="O2359" s="4">
        <v>1615420.422</v>
      </c>
    </row>
    <row r="2360" spans="1:15" x14ac:dyDescent="0.3">
      <c r="A2360" s="5" t="str">
        <f>List!$I$6</f>
        <v>2018-19</v>
      </c>
      <c r="B2360" s="5" t="s">
        <v>36</v>
      </c>
      <c r="C2360" s="5">
        <v>8</v>
      </c>
      <c r="D2360" s="5" t="s">
        <v>1816</v>
      </c>
      <c r="E2360" s="5" t="s">
        <v>145</v>
      </c>
      <c r="F2360" s="5">
        <v>10</v>
      </c>
      <c r="G2360" s="5" t="s">
        <v>150</v>
      </c>
      <c r="H2360" s="5" t="s">
        <v>339</v>
      </c>
      <c r="I2360" s="5" t="s">
        <v>26</v>
      </c>
      <c r="J2360" s="5" t="s">
        <v>1806</v>
      </c>
      <c r="K2360" s="5" t="s">
        <v>48</v>
      </c>
      <c r="L2360" s="5" t="s">
        <v>55</v>
      </c>
      <c r="M2360" s="5" t="s">
        <v>1841</v>
      </c>
      <c r="N2360" s="6">
        <v>82500</v>
      </c>
      <c r="O2360" s="6">
        <v>4483678.4981999993</v>
      </c>
    </row>
    <row r="2361" spans="1:15" x14ac:dyDescent="0.3">
      <c r="A2361" s="3" t="str">
        <f>List!$I$6</f>
        <v>2018-19</v>
      </c>
      <c r="B2361" s="3" t="s">
        <v>36</v>
      </c>
      <c r="C2361" s="3">
        <v>8</v>
      </c>
      <c r="D2361" s="3" t="s">
        <v>1816</v>
      </c>
      <c r="E2361" s="3" t="s">
        <v>330</v>
      </c>
      <c r="F2361" s="3">
        <v>26</v>
      </c>
      <c r="G2361" s="3" t="s">
        <v>360</v>
      </c>
      <c r="H2361" s="3" t="s">
        <v>211</v>
      </c>
      <c r="I2361" s="3" t="s">
        <v>26</v>
      </c>
      <c r="J2361" s="3" t="s">
        <v>72</v>
      </c>
      <c r="K2361" s="3" t="s">
        <v>27</v>
      </c>
      <c r="L2361" s="3" t="s">
        <v>28</v>
      </c>
      <c r="M2361" s="3" t="s">
        <v>1839</v>
      </c>
      <c r="N2361" s="4">
        <v>145500</v>
      </c>
      <c r="O2361" s="4">
        <v>3210207.9965999997</v>
      </c>
    </row>
    <row r="2362" spans="1:15" x14ac:dyDescent="0.3">
      <c r="A2362" s="5" t="str">
        <f>List!$I$6</f>
        <v>2018-19</v>
      </c>
      <c r="B2362" s="5" t="s">
        <v>16</v>
      </c>
      <c r="C2362" s="5">
        <v>10</v>
      </c>
      <c r="D2362" s="5" t="s">
        <v>1817</v>
      </c>
      <c r="E2362" s="5" t="s">
        <v>305</v>
      </c>
      <c r="F2362" s="5">
        <v>57</v>
      </c>
      <c r="G2362" s="5" t="s">
        <v>114</v>
      </c>
      <c r="H2362" s="5" t="s">
        <v>720</v>
      </c>
      <c r="I2362" s="5" t="s">
        <v>80</v>
      </c>
      <c r="J2362" s="5" t="s">
        <v>44</v>
      </c>
      <c r="K2362" s="5" t="s">
        <v>34</v>
      </c>
      <c r="L2362" s="5" t="s">
        <v>35</v>
      </c>
      <c r="M2362" s="5" t="s">
        <v>1841</v>
      </c>
      <c r="N2362" s="6">
        <v>66000</v>
      </c>
      <c r="O2362" s="6">
        <v>423256.06400000007</v>
      </c>
    </row>
    <row r="2363" spans="1:15" x14ac:dyDescent="0.3">
      <c r="A2363" s="3" t="str">
        <f>List!$I$6</f>
        <v>2018-19</v>
      </c>
      <c r="B2363" s="3" t="s">
        <v>36</v>
      </c>
      <c r="C2363" s="3">
        <v>8</v>
      </c>
      <c r="D2363" s="3" t="s">
        <v>1816</v>
      </c>
      <c r="E2363" s="3" t="s">
        <v>67</v>
      </c>
      <c r="F2363" s="3">
        <v>59</v>
      </c>
      <c r="G2363" s="3" t="s">
        <v>1718</v>
      </c>
      <c r="H2363" s="3" t="s">
        <v>487</v>
      </c>
      <c r="I2363" s="3" t="s">
        <v>63</v>
      </c>
      <c r="J2363" s="3" t="s">
        <v>1806</v>
      </c>
      <c r="K2363" s="3" t="s">
        <v>27</v>
      </c>
      <c r="L2363" s="3" t="s">
        <v>35</v>
      </c>
      <c r="M2363" s="3" t="s">
        <v>1840</v>
      </c>
      <c r="N2363" s="4">
        <v>63000</v>
      </c>
      <c r="O2363" s="4">
        <v>500377.04640000005</v>
      </c>
    </row>
    <row r="2364" spans="1:15" x14ac:dyDescent="0.3">
      <c r="A2364" s="5" t="str">
        <f>List!$I$6</f>
        <v>2018-19</v>
      </c>
      <c r="B2364" s="5" t="s">
        <v>92</v>
      </c>
      <c r="C2364" s="5">
        <v>12</v>
      </c>
      <c r="D2364" s="5" t="s">
        <v>1817</v>
      </c>
      <c r="E2364" s="5" t="s">
        <v>421</v>
      </c>
      <c r="F2364" s="5">
        <v>83</v>
      </c>
      <c r="G2364" s="5" t="s">
        <v>1233</v>
      </c>
      <c r="H2364" s="5" t="s">
        <v>379</v>
      </c>
      <c r="I2364" s="5" t="s">
        <v>80</v>
      </c>
      <c r="J2364" s="5" t="s">
        <v>44</v>
      </c>
      <c r="K2364" s="5" t="s">
        <v>27</v>
      </c>
      <c r="L2364" s="5" t="s">
        <v>28</v>
      </c>
      <c r="M2364" s="5" t="s">
        <v>1841</v>
      </c>
      <c r="N2364" s="6">
        <v>64500</v>
      </c>
      <c r="O2364" s="6">
        <v>873865.04040000006</v>
      </c>
    </row>
    <row r="2365" spans="1:15" x14ac:dyDescent="0.3">
      <c r="A2365" s="3" t="str">
        <f>List!$I$6</f>
        <v>2018-19</v>
      </c>
      <c r="B2365" s="3" t="s">
        <v>116</v>
      </c>
      <c r="C2365" s="3">
        <v>1</v>
      </c>
      <c r="D2365" s="3" t="s">
        <v>1818</v>
      </c>
      <c r="E2365" s="3" t="s">
        <v>93</v>
      </c>
      <c r="F2365" s="3">
        <v>45</v>
      </c>
      <c r="G2365" s="3" t="s">
        <v>1433</v>
      </c>
      <c r="H2365" s="3" t="s">
        <v>1631</v>
      </c>
      <c r="I2365" s="3" t="s">
        <v>32</v>
      </c>
      <c r="J2365" s="3" t="s">
        <v>44</v>
      </c>
      <c r="K2365" s="3" t="s">
        <v>34</v>
      </c>
      <c r="L2365" s="3" t="s">
        <v>35</v>
      </c>
      <c r="M2365" s="3" t="s">
        <v>1840</v>
      </c>
      <c r="N2365" s="4">
        <v>124500</v>
      </c>
      <c r="O2365" s="4">
        <v>31475934.839799996</v>
      </c>
    </row>
    <row r="2366" spans="1:15" x14ac:dyDescent="0.3">
      <c r="A2366" s="5" t="str">
        <f>List!$I$6</f>
        <v>2018-19</v>
      </c>
      <c r="B2366" s="5" t="s">
        <v>92</v>
      </c>
      <c r="C2366" s="5">
        <v>12</v>
      </c>
      <c r="D2366" s="5" t="s">
        <v>1817</v>
      </c>
      <c r="E2366" s="5" t="s">
        <v>238</v>
      </c>
      <c r="F2366" s="5">
        <v>37</v>
      </c>
      <c r="G2366" s="5" t="s">
        <v>1374</v>
      </c>
      <c r="H2366" s="5" t="s">
        <v>1229</v>
      </c>
      <c r="I2366" s="5" t="s">
        <v>59</v>
      </c>
      <c r="J2366" s="5" t="s">
        <v>1805</v>
      </c>
      <c r="K2366" s="5" t="s">
        <v>21</v>
      </c>
      <c r="L2366" s="5" t="s">
        <v>22</v>
      </c>
      <c r="M2366" s="5" t="s">
        <v>1840</v>
      </c>
      <c r="N2366" s="6">
        <v>105000</v>
      </c>
      <c r="O2366" s="6">
        <v>1538737.2</v>
      </c>
    </row>
    <row r="2367" spans="1:15" x14ac:dyDescent="0.3">
      <c r="A2367" s="3" t="str">
        <f>List!$I$6</f>
        <v>2018-19</v>
      </c>
      <c r="B2367" s="3" t="s">
        <v>36</v>
      </c>
      <c r="C2367" s="3">
        <v>8</v>
      </c>
      <c r="D2367" s="3" t="s">
        <v>1816</v>
      </c>
      <c r="E2367" s="3" t="s">
        <v>475</v>
      </c>
      <c r="F2367" s="3">
        <v>37</v>
      </c>
      <c r="G2367" s="3" t="s">
        <v>1437</v>
      </c>
      <c r="H2367" s="3" t="s">
        <v>1361</v>
      </c>
      <c r="I2367" s="3" t="s">
        <v>32</v>
      </c>
      <c r="J2367" s="3" t="s">
        <v>1805</v>
      </c>
      <c r="K2367" s="3" t="s">
        <v>21</v>
      </c>
      <c r="L2367" s="3" t="s">
        <v>22</v>
      </c>
      <c r="M2367" s="3" t="s">
        <v>1841</v>
      </c>
      <c r="N2367" s="4">
        <v>70500</v>
      </c>
      <c r="O2367" s="4">
        <v>71392577.563999996</v>
      </c>
    </row>
    <row r="2368" spans="1:15" x14ac:dyDescent="0.3">
      <c r="A2368" s="5" t="str">
        <f>List!$I$6</f>
        <v>2018-19</v>
      </c>
      <c r="B2368" s="5" t="s">
        <v>36</v>
      </c>
      <c r="C2368" s="5">
        <v>8</v>
      </c>
      <c r="D2368" s="5" t="s">
        <v>1816</v>
      </c>
      <c r="E2368" s="5" t="s">
        <v>191</v>
      </c>
      <c r="F2368" s="5">
        <v>31</v>
      </c>
      <c r="G2368" s="5" t="s">
        <v>1556</v>
      </c>
      <c r="H2368" s="5" t="s">
        <v>1226</v>
      </c>
      <c r="I2368" s="5" t="s">
        <v>54</v>
      </c>
      <c r="J2368" s="5" t="s">
        <v>1805</v>
      </c>
      <c r="K2368" s="5" t="s">
        <v>34</v>
      </c>
      <c r="L2368" s="5" t="s">
        <v>35</v>
      </c>
      <c r="M2368" s="5" t="s">
        <v>1840</v>
      </c>
      <c r="N2368" s="6">
        <v>16500</v>
      </c>
      <c r="O2368" s="6">
        <v>98574.731199999995</v>
      </c>
    </row>
    <row r="2369" spans="1:15" x14ac:dyDescent="0.3">
      <c r="A2369" s="3" t="str">
        <f>List!$I$6</f>
        <v>2018-19</v>
      </c>
      <c r="B2369" s="3" t="s">
        <v>50</v>
      </c>
      <c r="C2369" s="3">
        <v>11</v>
      </c>
      <c r="D2369" s="3" t="s">
        <v>1817</v>
      </c>
      <c r="E2369" s="3" t="s">
        <v>332</v>
      </c>
      <c r="F2369" s="3">
        <v>55</v>
      </c>
      <c r="G2369" s="3" t="s">
        <v>1070</v>
      </c>
      <c r="H2369" s="3" t="s">
        <v>204</v>
      </c>
      <c r="I2369" s="3" t="s">
        <v>32</v>
      </c>
      <c r="J2369" s="3" t="s">
        <v>86</v>
      </c>
      <c r="K2369" s="3" t="s">
        <v>48</v>
      </c>
      <c r="L2369" s="3" t="s">
        <v>55</v>
      </c>
      <c r="M2369" s="3" t="s">
        <v>1841</v>
      </c>
      <c r="N2369" s="4">
        <v>129000</v>
      </c>
      <c r="O2369" s="4">
        <v>566049.69520000007</v>
      </c>
    </row>
    <row r="2370" spans="1:15" x14ac:dyDescent="0.3">
      <c r="A2370" s="5" t="str">
        <f>List!$I$6</f>
        <v>2018-19</v>
      </c>
      <c r="B2370" s="5" t="s">
        <v>16</v>
      </c>
      <c r="C2370" s="5">
        <v>10</v>
      </c>
      <c r="D2370" s="5" t="s">
        <v>1817</v>
      </c>
      <c r="E2370" s="5" t="s">
        <v>226</v>
      </c>
      <c r="F2370" s="5">
        <v>3</v>
      </c>
      <c r="G2370" s="5" t="s">
        <v>292</v>
      </c>
      <c r="H2370" s="5" t="s">
        <v>446</v>
      </c>
      <c r="I2370" s="5" t="s">
        <v>20</v>
      </c>
      <c r="J2370" s="5" t="s">
        <v>72</v>
      </c>
      <c r="K2370" s="5" t="s">
        <v>34</v>
      </c>
      <c r="L2370" s="5" t="s">
        <v>35</v>
      </c>
      <c r="M2370" s="5" t="s">
        <v>1841</v>
      </c>
      <c r="N2370" s="6">
        <v>66000</v>
      </c>
      <c r="O2370" s="6">
        <v>20335776.911999997</v>
      </c>
    </row>
    <row r="2371" spans="1:15" x14ac:dyDescent="0.3">
      <c r="A2371" s="3" t="str">
        <f>List!$I$6</f>
        <v>2018-19</v>
      </c>
      <c r="B2371" s="3" t="s">
        <v>76</v>
      </c>
      <c r="C2371" s="3">
        <v>4</v>
      </c>
      <c r="D2371" s="3" t="s">
        <v>1819</v>
      </c>
      <c r="E2371" s="3" t="s">
        <v>219</v>
      </c>
      <c r="F2371" s="3">
        <v>35</v>
      </c>
      <c r="G2371" s="3" t="s">
        <v>859</v>
      </c>
      <c r="H2371" s="3" t="s">
        <v>464</v>
      </c>
      <c r="I2371" s="3" t="s">
        <v>20</v>
      </c>
      <c r="J2371" s="3" t="s">
        <v>86</v>
      </c>
      <c r="K2371" s="3" t="s">
        <v>27</v>
      </c>
      <c r="L2371" s="3" t="s">
        <v>35</v>
      </c>
      <c r="M2371" s="3" t="s">
        <v>1839</v>
      </c>
      <c r="N2371" s="4">
        <v>78000</v>
      </c>
      <c r="O2371" s="4">
        <v>8569154.193599999</v>
      </c>
    </row>
    <row r="2372" spans="1:15" x14ac:dyDescent="0.3">
      <c r="A2372" s="5" t="str">
        <f>List!$I$6</f>
        <v>2018-19</v>
      </c>
      <c r="B2372" s="5" t="s">
        <v>45</v>
      </c>
      <c r="C2372" s="5">
        <v>2</v>
      </c>
      <c r="D2372" s="5" t="s">
        <v>1818</v>
      </c>
      <c r="E2372" s="5" t="s">
        <v>342</v>
      </c>
      <c r="F2372" s="5">
        <v>27</v>
      </c>
      <c r="G2372" s="5" t="s">
        <v>1602</v>
      </c>
      <c r="H2372" s="5" t="s">
        <v>629</v>
      </c>
      <c r="I2372" s="5" t="s">
        <v>32</v>
      </c>
      <c r="J2372" s="5" t="s">
        <v>86</v>
      </c>
      <c r="K2372" s="5" t="s">
        <v>48</v>
      </c>
      <c r="L2372" s="5" t="s">
        <v>55</v>
      </c>
      <c r="M2372" s="5" t="s">
        <v>1841</v>
      </c>
      <c r="N2372" s="6">
        <v>60000</v>
      </c>
      <c r="O2372" s="6">
        <v>324742.52799999999</v>
      </c>
    </row>
    <row r="2373" spans="1:15" x14ac:dyDescent="0.3">
      <c r="A2373" s="3" t="str">
        <f>List!$I$6</f>
        <v>2018-19</v>
      </c>
      <c r="B2373" s="3" t="s">
        <v>116</v>
      </c>
      <c r="C2373" s="3">
        <v>1</v>
      </c>
      <c r="D2373" s="3" t="s">
        <v>1818</v>
      </c>
      <c r="E2373" s="3" t="s">
        <v>219</v>
      </c>
      <c r="F2373" s="3">
        <v>50</v>
      </c>
      <c r="G2373" s="3" t="s">
        <v>336</v>
      </c>
      <c r="H2373" s="3" t="s">
        <v>1201</v>
      </c>
      <c r="I2373" s="3" t="s">
        <v>63</v>
      </c>
      <c r="J2373" s="3" t="s">
        <v>1806</v>
      </c>
      <c r="K2373" s="3" t="s">
        <v>21</v>
      </c>
      <c r="L2373" s="3" t="s">
        <v>22</v>
      </c>
      <c r="M2373" s="3" t="s">
        <v>1840</v>
      </c>
      <c r="N2373" s="4">
        <v>102000</v>
      </c>
      <c r="O2373" s="4">
        <v>385063.81760000007</v>
      </c>
    </row>
    <row r="2374" spans="1:15" x14ac:dyDescent="0.3">
      <c r="A2374" s="5" t="str">
        <f>List!$I$6</f>
        <v>2018-19</v>
      </c>
      <c r="B2374" s="5" t="s">
        <v>76</v>
      </c>
      <c r="C2374" s="5">
        <v>4</v>
      </c>
      <c r="D2374" s="5" t="s">
        <v>1819</v>
      </c>
      <c r="E2374" s="5" t="s">
        <v>291</v>
      </c>
      <c r="F2374" s="5">
        <v>40</v>
      </c>
      <c r="G2374" s="5" t="s">
        <v>1449</v>
      </c>
      <c r="H2374" s="5" t="s">
        <v>487</v>
      </c>
      <c r="I2374" s="5" t="s">
        <v>63</v>
      </c>
      <c r="J2374" s="5" t="s">
        <v>1806</v>
      </c>
      <c r="K2374" s="5" t="s">
        <v>27</v>
      </c>
      <c r="L2374" s="5" t="s">
        <v>35</v>
      </c>
      <c r="M2374" s="5" t="s">
        <v>1841</v>
      </c>
      <c r="N2374" s="6">
        <v>109500</v>
      </c>
      <c r="O2374" s="6">
        <v>4791242.7551999995</v>
      </c>
    </row>
    <row r="2375" spans="1:15" x14ac:dyDescent="0.3">
      <c r="A2375" s="3" t="str">
        <f>List!$I$6</f>
        <v>2018-19</v>
      </c>
      <c r="B2375" s="3" t="s">
        <v>60</v>
      </c>
      <c r="C2375" s="3">
        <v>6</v>
      </c>
      <c r="D2375" s="3" t="s">
        <v>1819</v>
      </c>
      <c r="E2375" s="3" t="s">
        <v>569</v>
      </c>
      <c r="F2375" s="3">
        <v>27</v>
      </c>
      <c r="G2375" s="3" t="s">
        <v>1372</v>
      </c>
      <c r="H2375" s="3" t="s">
        <v>950</v>
      </c>
      <c r="I2375" s="3" t="s">
        <v>40</v>
      </c>
      <c r="J2375" s="3" t="s">
        <v>1805</v>
      </c>
      <c r="K2375" s="3" t="s">
        <v>48</v>
      </c>
      <c r="L2375" s="3" t="s">
        <v>55</v>
      </c>
      <c r="M2375" s="3" t="s">
        <v>1840</v>
      </c>
      <c r="N2375" s="4">
        <v>63000</v>
      </c>
      <c r="O2375" s="4">
        <v>1325602.3704000001</v>
      </c>
    </row>
    <row r="2376" spans="1:15" x14ac:dyDescent="0.3">
      <c r="A2376" s="5" t="str">
        <f>List!$I$6</f>
        <v>2018-19</v>
      </c>
      <c r="B2376" s="5" t="s">
        <v>116</v>
      </c>
      <c r="C2376" s="5">
        <v>1</v>
      </c>
      <c r="D2376" s="5" t="s">
        <v>1818</v>
      </c>
      <c r="E2376" s="5" t="s">
        <v>330</v>
      </c>
      <c r="F2376" s="5">
        <v>64</v>
      </c>
      <c r="G2376" s="5" t="s">
        <v>1456</v>
      </c>
      <c r="H2376" s="5" t="s">
        <v>622</v>
      </c>
      <c r="I2376" s="5" t="s">
        <v>26</v>
      </c>
      <c r="J2376" s="5" t="s">
        <v>72</v>
      </c>
      <c r="K2376" s="5" t="s">
        <v>48</v>
      </c>
      <c r="L2376" s="5" t="s">
        <v>49</v>
      </c>
      <c r="M2376" s="5" t="s">
        <v>1840</v>
      </c>
      <c r="N2376" s="6">
        <v>144000</v>
      </c>
      <c r="O2376" s="6">
        <v>12253623.782399999</v>
      </c>
    </row>
    <row r="2377" spans="1:15" x14ac:dyDescent="0.3">
      <c r="A2377" s="3" t="str">
        <f>List!$I$6</f>
        <v>2018-19</v>
      </c>
      <c r="B2377" s="3" t="s">
        <v>92</v>
      </c>
      <c r="C2377" s="3">
        <v>12</v>
      </c>
      <c r="D2377" s="3" t="s">
        <v>1817</v>
      </c>
      <c r="E2377" s="3" t="s">
        <v>238</v>
      </c>
      <c r="F2377" s="3">
        <v>60</v>
      </c>
      <c r="G2377" s="3" t="s">
        <v>1703</v>
      </c>
      <c r="H2377" s="3" t="s">
        <v>901</v>
      </c>
      <c r="I2377" s="3" t="s">
        <v>59</v>
      </c>
      <c r="J2377" s="3" t="s">
        <v>72</v>
      </c>
      <c r="K2377" s="3" t="s">
        <v>27</v>
      </c>
      <c r="L2377" s="3" t="s">
        <v>28</v>
      </c>
      <c r="M2377" s="3" t="s">
        <v>1839</v>
      </c>
      <c r="N2377" s="4">
        <v>78000</v>
      </c>
      <c r="O2377" s="4">
        <v>1210640.7456</v>
      </c>
    </row>
    <row r="2378" spans="1:15" x14ac:dyDescent="0.3">
      <c r="A2378" s="5" t="str">
        <f>List!$I$6</f>
        <v>2018-19</v>
      </c>
      <c r="B2378" s="5" t="s">
        <v>36</v>
      </c>
      <c r="C2378" s="5">
        <v>8</v>
      </c>
      <c r="D2378" s="5" t="s">
        <v>1816</v>
      </c>
      <c r="E2378" s="5" t="s">
        <v>540</v>
      </c>
      <c r="F2378" s="5">
        <v>44</v>
      </c>
      <c r="G2378" s="5" t="s">
        <v>831</v>
      </c>
      <c r="H2378" s="5" t="s">
        <v>1050</v>
      </c>
      <c r="I2378" s="5" t="s">
        <v>20</v>
      </c>
      <c r="J2378" s="5" t="s">
        <v>33</v>
      </c>
      <c r="K2378" s="5" t="s">
        <v>27</v>
      </c>
      <c r="L2378" s="5" t="s">
        <v>35</v>
      </c>
      <c r="M2378" s="5" t="s">
        <v>1840</v>
      </c>
      <c r="N2378" s="6">
        <v>78000</v>
      </c>
      <c r="O2378" s="6">
        <v>1664624.7446400002</v>
      </c>
    </row>
    <row r="2379" spans="1:15" x14ac:dyDescent="0.3">
      <c r="A2379" s="3" t="str">
        <f>List!$I$6</f>
        <v>2018-19</v>
      </c>
      <c r="B2379" s="3" t="s">
        <v>36</v>
      </c>
      <c r="C2379" s="3">
        <v>8</v>
      </c>
      <c r="D2379" s="3" t="s">
        <v>1816</v>
      </c>
      <c r="E2379" s="3" t="s">
        <v>160</v>
      </c>
      <c r="F2379" s="3">
        <v>70</v>
      </c>
      <c r="G2379" s="3" t="s">
        <v>1069</v>
      </c>
      <c r="H2379" s="3" t="s">
        <v>458</v>
      </c>
      <c r="I2379" s="3" t="s">
        <v>40</v>
      </c>
      <c r="J2379" s="3" t="s">
        <v>1805</v>
      </c>
      <c r="K2379" s="3" t="s">
        <v>21</v>
      </c>
      <c r="L2379" s="3" t="s">
        <v>22</v>
      </c>
      <c r="M2379" s="3" t="s">
        <v>1840</v>
      </c>
      <c r="N2379" s="4">
        <v>70500</v>
      </c>
      <c r="O2379" s="4">
        <v>6356723.8680000007</v>
      </c>
    </row>
    <row r="2380" spans="1:15" x14ac:dyDescent="0.3">
      <c r="A2380" s="5" t="str">
        <f>List!$I$6</f>
        <v>2018-19</v>
      </c>
      <c r="B2380" s="5" t="s">
        <v>60</v>
      </c>
      <c r="C2380" s="5">
        <v>6</v>
      </c>
      <c r="D2380" s="5" t="s">
        <v>1819</v>
      </c>
      <c r="E2380" s="5" t="s">
        <v>46</v>
      </c>
      <c r="F2380" s="5">
        <v>11</v>
      </c>
      <c r="G2380" s="5" t="s">
        <v>541</v>
      </c>
      <c r="H2380" s="5" t="s">
        <v>377</v>
      </c>
      <c r="I2380" s="5" t="s">
        <v>54</v>
      </c>
      <c r="J2380" s="5" t="s">
        <v>72</v>
      </c>
      <c r="K2380" s="5" t="s">
        <v>21</v>
      </c>
      <c r="L2380" s="5" t="s">
        <v>22</v>
      </c>
      <c r="M2380" s="5" t="s">
        <v>1841</v>
      </c>
      <c r="N2380" s="6">
        <v>103500</v>
      </c>
      <c r="O2380" s="6">
        <v>1042283.0879999999</v>
      </c>
    </row>
    <row r="2381" spans="1:15" x14ac:dyDescent="0.3">
      <c r="A2381" s="3" t="str">
        <f>List!$I$6</f>
        <v>2018-19</v>
      </c>
      <c r="B2381" s="3" t="s">
        <v>101</v>
      </c>
      <c r="C2381" s="3">
        <v>9</v>
      </c>
      <c r="D2381" s="3" t="s">
        <v>1816</v>
      </c>
      <c r="E2381" s="3" t="s">
        <v>475</v>
      </c>
      <c r="F2381" s="3">
        <v>14</v>
      </c>
      <c r="G2381" s="3" t="s">
        <v>1662</v>
      </c>
      <c r="H2381" s="3" t="s">
        <v>464</v>
      </c>
      <c r="I2381" s="3" t="s">
        <v>20</v>
      </c>
      <c r="J2381" s="3" t="s">
        <v>86</v>
      </c>
      <c r="K2381" s="3" t="s">
        <v>27</v>
      </c>
      <c r="L2381" s="3" t="s">
        <v>35</v>
      </c>
      <c r="M2381" s="3" t="s">
        <v>1839</v>
      </c>
      <c r="N2381" s="4">
        <v>57000</v>
      </c>
      <c r="O2381" s="4">
        <v>1038116.9026800003</v>
      </c>
    </row>
    <row r="2382" spans="1:15" x14ac:dyDescent="0.3">
      <c r="A2382" s="5" t="str">
        <f>List!$I$6</f>
        <v>2018-19</v>
      </c>
      <c r="B2382" s="5" t="s">
        <v>101</v>
      </c>
      <c r="C2382" s="5">
        <v>9</v>
      </c>
      <c r="D2382" s="5" t="s">
        <v>1816</v>
      </c>
      <c r="E2382" s="5" t="s">
        <v>209</v>
      </c>
      <c r="F2382" s="5">
        <v>18</v>
      </c>
      <c r="G2382" s="5" t="s">
        <v>360</v>
      </c>
      <c r="H2382" s="5" t="s">
        <v>1181</v>
      </c>
      <c r="I2382" s="5" t="s">
        <v>40</v>
      </c>
      <c r="J2382" s="5" t="s">
        <v>44</v>
      </c>
      <c r="K2382" s="5" t="s">
        <v>27</v>
      </c>
      <c r="L2382" s="5" t="s">
        <v>35</v>
      </c>
      <c r="M2382" s="5" t="s">
        <v>1839</v>
      </c>
      <c r="N2382" s="6">
        <v>213000</v>
      </c>
      <c r="O2382" s="6">
        <v>4699479.7475999994</v>
      </c>
    </row>
    <row r="2383" spans="1:15" x14ac:dyDescent="0.3">
      <c r="A2383" s="3" t="str">
        <f>List!$I$6</f>
        <v>2018-19</v>
      </c>
      <c r="B2383" s="3" t="s">
        <v>36</v>
      </c>
      <c r="C2383" s="3">
        <v>8</v>
      </c>
      <c r="D2383" s="3" t="s">
        <v>1816</v>
      </c>
      <c r="E2383" s="3" t="s">
        <v>359</v>
      </c>
      <c r="F2383" s="3">
        <v>81</v>
      </c>
      <c r="G2383" s="3" t="s">
        <v>1341</v>
      </c>
      <c r="H2383" s="3" t="s">
        <v>91</v>
      </c>
      <c r="I2383" s="3" t="s">
        <v>59</v>
      </c>
      <c r="J2383" s="3" t="s">
        <v>86</v>
      </c>
      <c r="K2383" s="3" t="s">
        <v>48</v>
      </c>
      <c r="L2383" s="3" t="s">
        <v>49</v>
      </c>
      <c r="M2383" s="3" t="s">
        <v>1840</v>
      </c>
      <c r="N2383" s="4">
        <v>138000</v>
      </c>
      <c r="O2383" s="4">
        <v>34113634.095200002</v>
      </c>
    </row>
    <row r="2384" spans="1:15" x14ac:dyDescent="0.3">
      <c r="A2384" s="5" t="str">
        <f>List!$I$6</f>
        <v>2018-19</v>
      </c>
      <c r="B2384" s="5" t="s">
        <v>125</v>
      </c>
      <c r="C2384" s="5">
        <v>7</v>
      </c>
      <c r="D2384" s="5" t="s">
        <v>1816</v>
      </c>
      <c r="E2384" s="5" t="s">
        <v>222</v>
      </c>
      <c r="F2384" s="5">
        <v>51</v>
      </c>
      <c r="G2384" s="5" t="s">
        <v>1487</v>
      </c>
      <c r="H2384" s="5" t="s">
        <v>924</v>
      </c>
      <c r="I2384" s="5" t="s">
        <v>63</v>
      </c>
      <c r="J2384" s="5" t="s">
        <v>33</v>
      </c>
      <c r="K2384" s="5" t="s">
        <v>21</v>
      </c>
      <c r="L2384" s="5" t="s">
        <v>22</v>
      </c>
      <c r="M2384" s="5" t="s">
        <v>1840</v>
      </c>
      <c r="N2384" s="6">
        <v>70500</v>
      </c>
      <c r="O2384" s="6">
        <v>19531759.750800002</v>
      </c>
    </row>
    <row r="2385" spans="1:15" x14ac:dyDescent="0.3">
      <c r="A2385" s="3" t="str">
        <f>List!$I$6</f>
        <v>2018-19</v>
      </c>
      <c r="B2385" s="3" t="s">
        <v>16</v>
      </c>
      <c r="C2385" s="3">
        <v>10</v>
      </c>
      <c r="D2385" s="3" t="s">
        <v>1817</v>
      </c>
      <c r="E2385" s="3" t="s">
        <v>46</v>
      </c>
      <c r="F2385" s="3">
        <v>32</v>
      </c>
      <c r="G2385" s="3" t="s">
        <v>1719</v>
      </c>
      <c r="H2385" s="3" t="s">
        <v>1486</v>
      </c>
      <c r="I2385" s="3" t="s">
        <v>40</v>
      </c>
      <c r="J2385" s="3" t="s">
        <v>33</v>
      </c>
      <c r="K2385" s="3" t="s">
        <v>34</v>
      </c>
      <c r="L2385" s="3" t="s">
        <v>35</v>
      </c>
      <c r="M2385" s="3" t="s">
        <v>1840</v>
      </c>
      <c r="N2385" s="4">
        <v>64500</v>
      </c>
      <c r="O2385" s="4">
        <v>4626751.6679999996</v>
      </c>
    </row>
    <row r="2386" spans="1:15" x14ac:dyDescent="0.3">
      <c r="A2386" s="5" t="str">
        <f>List!$I$6</f>
        <v>2018-19</v>
      </c>
      <c r="B2386" s="5" t="s">
        <v>116</v>
      </c>
      <c r="C2386" s="5">
        <v>1</v>
      </c>
      <c r="D2386" s="5" t="s">
        <v>1818</v>
      </c>
      <c r="E2386" s="5" t="s">
        <v>209</v>
      </c>
      <c r="F2386" s="5">
        <v>28</v>
      </c>
      <c r="G2386" s="5" t="s">
        <v>672</v>
      </c>
      <c r="H2386" s="5" t="s">
        <v>398</v>
      </c>
      <c r="I2386" s="5" t="s">
        <v>26</v>
      </c>
      <c r="J2386" s="5" t="s">
        <v>44</v>
      </c>
      <c r="K2386" s="5" t="s">
        <v>48</v>
      </c>
      <c r="L2386" s="5" t="s">
        <v>49</v>
      </c>
      <c r="M2386" s="5" t="s">
        <v>1840</v>
      </c>
      <c r="N2386" s="6">
        <v>133500</v>
      </c>
      <c r="O2386" s="6">
        <v>56079580.814400002</v>
      </c>
    </row>
    <row r="2387" spans="1:15" x14ac:dyDescent="0.3">
      <c r="A2387" s="3" t="str">
        <f>List!$I$6</f>
        <v>2018-19</v>
      </c>
      <c r="B2387" s="3" t="s">
        <v>101</v>
      </c>
      <c r="C2387" s="3">
        <v>9</v>
      </c>
      <c r="D2387" s="3" t="s">
        <v>1816</v>
      </c>
      <c r="E2387" s="3" t="s">
        <v>238</v>
      </c>
      <c r="F2387" s="3">
        <v>73</v>
      </c>
      <c r="G2387" s="3" t="s">
        <v>898</v>
      </c>
      <c r="H2387" s="3" t="s">
        <v>661</v>
      </c>
      <c r="I2387" s="3" t="s">
        <v>20</v>
      </c>
      <c r="J2387" s="3" t="s">
        <v>1806</v>
      </c>
      <c r="K2387" s="3" t="s">
        <v>48</v>
      </c>
      <c r="L2387" s="3" t="s">
        <v>49</v>
      </c>
      <c r="M2387" s="3" t="s">
        <v>1840</v>
      </c>
      <c r="N2387" s="4">
        <v>76500</v>
      </c>
      <c r="O2387" s="4">
        <v>825492.65039999993</v>
      </c>
    </row>
    <row r="2388" spans="1:15" x14ac:dyDescent="0.3">
      <c r="A2388" s="5" t="str">
        <f>List!$I$6</f>
        <v>2018-19</v>
      </c>
      <c r="B2388" s="5" t="s">
        <v>16</v>
      </c>
      <c r="C2388" s="5">
        <v>10</v>
      </c>
      <c r="D2388" s="5" t="s">
        <v>1817</v>
      </c>
      <c r="E2388" s="5" t="s">
        <v>463</v>
      </c>
      <c r="F2388" s="5">
        <v>66</v>
      </c>
      <c r="G2388" s="5" t="s">
        <v>1372</v>
      </c>
      <c r="H2388" s="5" t="s">
        <v>990</v>
      </c>
      <c r="I2388" s="5" t="s">
        <v>26</v>
      </c>
      <c r="J2388" s="5" t="s">
        <v>1805</v>
      </c>
      <c r="K2388" s="5" t="s">
        <v>21</v>
      </c>
      <c r="L2388" s="5" t="s">
        <v>22</v>
      </c>
      <c r="M2388" s="5" t="s">
        <v>1840</v>
      </c>
      <c r="N2388" s="6">
        <v>114000</v>
      </c>
      <c r="O2388" s="6">
        <v>2398709.0511999996</v>
      </c>
    </row>
    <row r="2389" spans="1:15" x14ac:dyDescent="0.3">
      <c r="A2389" s="3" t="str">
        <f>List!$I$6</f>
        <v>2018-19</v>
      </c>
      <c r="B2389" s="3" t="s">
        <v>36</v>
      </c>
      <c r="C2389" s="3">
        <v>8</v>
      </c>
      <c r="D2389" s="3" t="s">
        <v>1816</v>
      </c>
      <c r="E2389" s="3" t="s">
        <v>322</v>
      </c>
      <c r="F2389" s="3">
        <v>63</v>
      </c>
      <c r="G2389" s="3" t="s">
        <v>846</v>
      </c>
      <c r="H2389" s="3" t="s">
        <v>389</v>
      </c>
      <c r="I2389" s="3" t="s">
        <v>40</v>
      </c>
      <c r="J2389" s="3" t="s">
        <v>1806</v>
      </c>
      <c r="K2389" s="3" t="s">
        <v>21</v>
      </c>
      <c r="L2389" s="3" t="s">
        <v>22</v>
      </c>
      <c r="M2389" s="3" t="s">
        <v>1841</v>
      </c>
      <c r="N2389" s="4">
        <v>90000</v>
      </c>
      <c r="O2389" s="4">
        <v>3897147.87</v>
      </c>
    </row>
    <row r="2390" spans="1:15" x14ac:dyDescent="0.3">
      <c r="A2390" s="5" t="str">
        <f>List!$I$6</f>
        <v>2018-19</v>
      </c>
      <c r="B2390" s="5" t="s">
        <v>76</v>
      </c>
      <c r="C2390" s="5">
        <v>4</v>
      </c>
      <c r="D2390" s="5" t="s">
        <v>1819</v>
      </c>
      <c r="E2390" s="5" t="s">
        <v>295</v>
      </c>
      <c r="F2390" s="5">
        <v>48</v>
      </c>
      <c r="G2390" s="5" t="s">
        <v>617</v>
      </c>
      <c r="H2390" s="5" t="s">
        <v>39</v>
      </c>
      <c r="I2390" s="5" t="s">
        <v>40</v>
      </c>
      <c r="J2390" s="5" t="s">
        <v>33</v>
      </c>
      <c r="K2390" s="5" t="s">
        <v>21</v>
      </c>
      <c r="L2390" s="5" t="s">
        <v>22</v>
      </c>
      <c r="M2390" s="5" t="s">
        <v>1839</v>
      </c>
      <c r="N2390" s="6">
        <v>81000</v>
      </c>
      <c r="O2390" s="6">
        <v>1785273.8191200003</v>
      </c>
    </row>
    <row r="2391" spans="1:15" x14ac:dyDescent="0.3">
      <c r="A2391" s="3" t="str">
        <f>List!$I$6</f>
        <v>2018-19</v>
      </c>
      <c r="B2391" s="3" t="s">
        <v>83</v>
      </c>
      <c r="C2391" s="3">
        <v>3</v>
      </c>
      <c r="D2391" s="3" t="s">
        <v>1818</v>
      </c>
      <c r="E2391" s="3" t="s">
        <v>61</v>
      </c>
      <c r="F2391" s="3">
        <v>64</v>
      </c>
      <c r="G2391" s="3" t="s">
        <v>1609</v>
      </c>
      <c r="H2391" s="3" t="s">
        <v>398</v>
      </c>
      <c r="I2391" s="3" t="s">
        <v>26</v>
      </c>
      <c r="J2391" s="3" t="s">
        <v>44</v>
      </c>
      <c r="K2391" s="3" t="s">
        <v>48</v>
      </c>
      <c r="L2391" s="3" t="s">
        <v>49</v>
      </c>
      <c r="M2391" s="3" t="s">
        <v>1841</v>
      </c>
      <c r="N2391" s="4">
        <v>76500</v>
      </c>
      <c r="O2391" s="4">
        <v>8202801.0768000009</v>
      </c>
    </row>
    <row r="2392" spans="1:15" x14ac:dyDescent="0.3">
      <c r="A2392" s="5" t="str">
        <f>List!$I$6</f>
        <v>2018-19</v>
      </c>
      <c r="B2392" s="5" t="s">
        <v>45</v>
      </c>
      <c r="C2392" s="5">
        <v>2</v>
      </c>
      <c r="D2392" s="5" t="s">
        <v>1818</v>
      </c>
      <c r="E2392" s="5" t="s">
        <v>342</v>
      </c>
      <c r="F2392" s="5">
        <v>66</v>
      </c>
      <c r="G2392" s="5" t="s">
        <v>375</v>
      </c>
      <c r="H2392" s="5" t="s">
        <v>151</v>
      </c>
      <c r="I2392" s="5" t="s">
        <v>40</v>
      </c>
      <c r="J2392" s="5" t="s">
        <v>86</v>
      </c>
      <c r="K2392" s="5" t="s">
        <v>21</v>
      </c>
      <c r="L2392" s="5" t="s">
        <v>22</v>
      </c>
      <c r="M2392" s="5" t="s">
        <v>1840</v>
      </c>
      <c r="N2392" s="6">
        <v>76500</v>
      </c>
      <c r="O2392" s="6">
        <v>281159.73600000003</v>
      </c>
    </row>
    <row r="2393" spans="1:15" x14ac:dyDescent="0.3">
      <c r="A2393" s="3" t="str">
        <f>List!$I$6</f>
        <v>2018-19</v>
      </c>
      <c r="B2393" s="3" t="s">
        <v>83</v>
      </c>
      <c r="C2393" s="3">
        <v>3</v>
      </c>
      <c r="D2393" s="3" t="s">
        <v>1818</v>
      </c>
      <c r="E2393" s="3" t="s">
        <v>170</v>
      </c>
      <c r="F2393" s="3">
        <v>48</v>
      </c>
      <c r="G2393" s="3" t="s">
        <v>1720</v>
      </c>
      <c r="H2393" s="3" t="s">
        <v>1054</v>
      </c>
      <c r="I2393" s="3" t="s">
        <v>59</v>
      </c>
      <c r="J2393" s="3" t="s">
        <v>33</v>
      </c>
      <c r="K2393" s="3" t="s">
        <v>21</v>
      </c>
      <c r="L2393" s="3" t="s">
        <v>22</v>
      </c>
      <c r="M2393" s="3" t="s">
        <v>1839</v>
      </c>
      <c r="N2393" s="4">
        <v>88500</v>
      </c>
      <c r="O2393" s="4">
        <v>701580.42239999992</v>
      </c>
    </row>
    <row r="2394" spans="1:15" x14ac:dyDescent="0.3">
      <c r="A2394" s="5" t="str">
        <f>List!$I$6</f>
        <v>2018-19</v>
      </c>
      <c r="B2394" s="5" t="s">
        <v>116</v>
      </c>
      <c r="C2394" s="5">
        <v>1</v>
      </c>
      <c r="D2394" s="5" t="s">
        <v>1818</v>
      </c>
      <c r="E2394" s="5" t="s">
        <v>183</v>
      </c>
      <c r="F2394" s="5">
        <v>43</v>
      </c>
      <c r="G2394" s="5" t="s">
        <v>1626</v>
      </c>
      <c r="H2394" s="5" t="s">
        <v>231</v>
      </c>
      <c r="I2394" s="5" t="s">
        <v>32</v>
      </c>
      <c r="J2394" s="5" t="s">
        <v>33</v>
      </c>
      <c r="K2394" s="5" t="s">
        <v>27</v>
      </c>
      <c r="L2394" s="5" t="s">
        <v>35</v>
      </c>
      <c r="M2394" s="5" t="s">
        <v>1841</v>
      </c>
      <c r="N2394" s="6">
        <v>87000</v>
      </c>
      <c r="O2394" s="6">
        <v>399882.45</v>
      </c>
    </row>
    <row r="2395" spans="1:15" x14ac:dyDescent="0.3">
      <c r="A2395" s="3" t="str">
        <f>List!$I$6</f>
        <v>2018-19</v>
      </c>
      <c r="B2395" s="3" t="s">
        <v>50</v>
      </c>
      <c r="C2395" s="3">
        <v>11</v>
      </c>
      <c r="D2395" s="3" t="s">
        <v>1817</v>
      </c>
      <c r="E2395" s="3" t="s">
        <v>51</v>
      </c>
      <c r="F2395" s="3">
        <v>6</v>
      </c>
      <c r="G2395" s="3" t="s">
        <v>251</v>
      </c>
      <c r="H2395" s="3" t="s">
        <v>791</v>
      </c>
      <c r="I2395" s="3" t="s">
        <v>80</v>
      </c>
      <c r="J2395" s="3" t="s">
        <v>44</v>
      </c>
      <c r="K2395" s="3" t="s">
        <v>27</v>
      </c>
      <c r="L2395" s="3" t="s">
        <v>35</v>
      </c>
      <c r="M2395" s="3" t="s">
        <v>1839</v>
      </c>
      <c r="N2395" s="4">
        <v>48000</v>
      </c>
      <c r="O2395" s="4">
        <v>402249.57695999998</v>
      </c>
    </row>
    <row r="2396" spans="1:15" x14ac:dyDescent="0.3">
      <c r="A2396" s="5" t="str">
        <f>List!$I$6</f>
        <v>2018-19</v>
      </c>
      <c r="B2396" s="5" t="s">
        <v>45</v>
      </c>
      <c r="C2396" s="5">
        <v>2</v>
      </c>
      <c r="D2396" s="5" t="s">
        <v>1818</v>
      </c>
      <c r="E2396" s="5" t="s">
        <v>238</v>
      </c>
      <c r="F2396" s="5">
        <v>40</v>
      </c>
      <c r="G2396" s="5" t="s">
        <v>865</v>
      </c>
      <c r="H2396" s="5" t="s">
        <v>1378</v>
      </c>
      <c r="I2396" s="5" t="s">
        <v>20</v>
      </c>
      <c r="J2396" s="5" t="s">
        <v>1805</v>
      </c>
      <c r="K2396" s="5" t="s">
        <v>34</v>
      </c>
      <c r="L2396" s="5" t="s">
        <v>35</v>
      </c>
      <c r="M2396" s="5" t="s">
        <v>1841</v>
      </c>
      <c r="N2396" s="6">
        <v>51000</v>
      </c>
      <c r="O2396" s="6">
        <v>3170616.7152</v>
      </c>
    </row>
    <row r="2397" spans="1:15" x14ac:dyDescent="0.3">
      <c r="A2397" s="3" t="str">
        <f>List!$I$6</f>
        <v>2018-19</v>
      </c>
      <c r="B2397" s="3" t="s">
        <v>16</v>
      </c>
      <c r="C2397" s="3">
        <v>10</v>
      </c>
      <c r="D2397" s="3" t="s">
        <v>1817</v>
      </c>
      <c r="E2397" s="3" t="s">
        <v>240</v>
      </c>
      <c r="F2397" s="3">
        <v>22</v>
      </c>
      <c r="G2397" s="3" t="s">
        <v>610</v>
      </c>
      <c r="H2397" s="3" t="s">
        <v>414</v>
      </c>
      <c r="I2397" s="3" t="s">
        <v>32</v>
      </c>
      <c r="J2397" s="3" t="s">
        <v>1805</v>
      </c>
      <c r="K2397" s="3" t="s">
        <v>48</v>
      </c>
      <c r="L2397" s="3" t="s">
        <v>55</v>
      </c>
      <c r="M2397" s="3" t="s">
        <v>1841</v>
      </c>
      <c r="N2397" s="4">
        <v>97500</v>
      </c>
      <c r="O2397" s="4">
        <v>4571200.92</v>
      </c>
    </row>
    <row r="2398" spans="1:15" x14ac:dyDescent="0.3">
      <c r="A2398" s="5" t="str">
        <f>List!$I$6</f>
        <v>2018-19</v>
      </c>
      <c r="B2398" s="5" t="s">
        <v>16</v>
      </c>
      <c r="C2398" s="5">
        <v>10</v>
      </c>
      <c r="D2398" s="5" t="s">
        <v>1817</v>
      </c>
      <c r="E2398" s="5" t="s">
        <v>214</v>
      </c>
      <c r="F2398" s="5">
        <v>81</v>
      </c>
      <c r="G2398" s="5" t="s">
        <v>148</v>
      </c>
      <c r="H2398" s="5" t="s">
        <v>153</v>
      </c>
      <c r="I2398" s="5" t="s">
        <v>20</v>
      </c>
      <c r="J2398" s="5" t="s">
        <v>33</v>
      </c>
      <c r="K2398" s="5" t="s">
        <v>48</v>
      </c>
      <c r="L2398" s="5" t="s">
        <v>49</v>
      </c>
      <c r="M2398" s="5" t="s">
        <v>1841</v>
      </c>
      <c r="N2398" s="6">
        <v>79500</v>
      </c>
      <c r="O2398" s="6">
        <v>1757586.5014</v>
      </c>
    </row>
    <row r="2399" spans="1:15" x14ac:dyDescent="0.3">
      <c r="A2399" s="3" t="str">
        <f>List!$I$6</f>
        <v>2018-19</v>
      </c>
      <c r="B2399" s="3" t="s">
        <v>116</v>
      </c>
      <c r="C2399" s="3">
        <v>1</v>
      </c>
      <c r="D2399" s="3" t="s">
        <v>1818</v>
      </c>
      <c r="E2399" s="3" t="s">
        <v>56</v>
      </c>
      <c r="F2399" s="3">
        <v>64</v>
      </c>
      <c r="G2399" s="3" t="s">
        <v>1066</v>
      </c>
      <c r="H2399" s="3" t="s">
        <v>1168</v>
      </c>
      <c r="I2399" s="3" t="s">
        <v>40</v>
      </c>
      <c r="J2399" s="3" t="s">
        <v>44</v>
      </c>
      <c r="K2399" s="3" t="s">
        <v>48</v>
      </c>
      <c r="L2399" s="3" t="s">
        <v>49</v>
      </c>
      <c r="M2399" s="3" t="s">
        <v>1840</v>
      </c>
      <c r="N2399" s="4">
        <v>111000</v>
      </c>
      <c r="O2399" s="4">
        <v>2517060.568</v>
      </c>
    </row>
    <row r="2400" spans="1:15" x14ac:dyDescent="0.3">
      <c r="A2400" s="5" t="str">
        <f>List!$I$6</f>
        <v>2018-19</v>
      </c>
      <c r="B2400" s="5" t="s">
        <v>45</v>
      </c>
      <c r="C2400" s="5">
        <v>2</v>
      </c>
      <c r="D2400" s="5" t="s">
        <v>1818</v>
      </c>
      <c r="E2400" s="5" t="s">
        <v>475</v>
      </c>
      <c r="F2400" s="5">
        <v>19</v>
      </c>
      <c r="G2400" s="5" t="s">
        <v>1368</v>
      </c>
      <c r="H2400" s="5" t="s">
        <v>1396</v>
      </c>
      <c r="I2400" s="5" t="s">
        <v>26</v>
      </c>
      <c r="J2400" s="5" t="s">
        <v>1805</v>
      </c>
      <c r="K2400" s="5" t="s">
        <v>48</v>
      </c>
      <c r="L2400" s="5" t="s">
        <v>49</v>
      </c>
      <c r="M2400" s="5" t="s">
        <v>1840</v>
      </c>
      <c r="N2400" s="6">
        <v>115500</v>
      </c>
      <c r="O2400" s="6">
        <v>9815531.3256000001</v>
      </c>
    </row>
    <row r="2401" spans="1:15" x14ac:dyDescent="0.3">
      <c r="A2401" s="3" t="str">
        <f>List!$I$6</f>
        <v>2018-19</v>
      </c>
      <c r="B2401" s="3" t="s">
        <v>83</v>
      </c>
      <c r="C2401" s="3">
        <v>3</v>
      </c>
      <c r="D2401" s="3" t="s">
        <v>1818</v>
      </c>
      <c r="E2401" s="3" t="s">
        <v>374</v>
      </c>
      <c r="F2401" s="3">
        <v>25</v>
      </c>
      <c r="G2401" s="3" t="s">
        <v>692</v>
      </c>
      <c r="H2401" s="3" t="s">
        <v>592</v>
      </c>
      <c r="I2401" s="3" t="s">
        <v>63</v>
      </c>
      <c r="J2401" s="3" t="s">
        <v>33</v>
      </c>
      <c r="K2401" s="3" t="s">
        <v>27</v>
      </c>
      <c r="L2401" s="3" t="s">
        <v>28</v>
      </c>
      <c r="M2401" s="3" t="s">
        <v>1840</v>
      </c>
      <c r="N2401" s="4">
        <v>69000</v>
      </c>
      <c r="O2401" s="4">
        <v>8269649.5860000001</v>
      </c>
    </row>
    <row r="2402" spans="1:15" x14ac:dyDescent="0.3">
      <c r="A2402" s="5" t="str">
        <f>List!$I$6</f>
        <v>2018-19</v>
      </c>
      <c r="B2402" s="5" t="s">
        <v>60</v>
      </c>
      <c r="C2402" s="5">
        <v>6</v>
      </c>
      <c r="D2402" s="5" t="s">
        <v>1819</v>
      </c>
      <c r="E2402" s="5" t="s">
        <v>133</v>
      </c>
      <c r="F2402" s="5">
        <v>75</v>
      </c>
      <c r="G2402" s="5" t="s">
        <v>251</v>
      </c>
      <c r="H2402" s="5" t="s">
        <v>1445</v>
      </c>
      <c r="I2402" s="5" t="s">
        <v>54</v>
      </c>
      <c r="J2402" s="5" t="s">
        <v>44</v>
      </c>
      <c r="K2402" s="5" t="s">
        <v>21</v>
      </c>
      <c r="L2402" s="5" t="s">
        <v>22</v>
      </c>
      <c r="M2402" s="5" t="s">
        <v>1841</v>
      </c>
      <c r="N2402" s="6">
        <v>66000</v>
      </c>
      <c r="O2402" s="6">
        <v>614547.96479999996</v>
      </c>
    </row>
    <row r="2403" spans="1:15" x14ac:dyDescent="0.3">
      <c r="A2403" s="3" t="str">
        <f>List!$I$6</f>
        <v>2018-19</v>
      </c>
      <c r="B2403" s="3" t="s">
        <v>125</v>
      </c>
      <c r="C2403" s="3">
        <v>7</v>
      </c>
      <c r="D2403" s="3" t="s">
        <v>1816</v>
      </c>
      <c r="E2403" s="3" t="s">
        <v>240</v>
      </c>
      <c r="F2403" s="3">
        <v>48</v>
      </c>
      <c r="G2403" s="3" t="s">
        <v>703</v>
      </c>
      <c r="H2403" s="3" t="s">
        <v>1111</v>
      </c>
      <c r="I2403" s="3" t="s">
        <v>26</v>
      </c>
      <c r="J2403" s="3" t="s">
        <v>1805</v>
      </c>
      <c r="K2403" s="3" t="s">
        <v>21</v>
      </c>
      <c r="L2403" s="3" t="s">
        <v>22</v>
      </c>
      <c r="M2403" s="3" t="s">
        <v>1840</v>
      </c>
      <c r="N2403" s="4">
        <v>94500</v>
      </c>
      <c r="O2403" s="4">
        <v>750565.56960000005</v>
      </c>
    </row>
    <row r="2404" spans="1:15" x14ac:dyDescent="0.3">
      <c r="A2404" s="5" t="str">
        <f>List!$I$6</f>
        <v>2018-19</v>
      </c>
      <c r="B2404" s="5" t="s">
        <v>116</v>
      </c>
      <c r="C2404" s="5">
        <v>1</v>
      </c>
      <c r="D2404" s="5" t="s">
        <v>1818</v>
      </c>
      <c r="E2404" s="5" t="s">
        <v>267</v>
      </c>
      <c r="F2404" s="5">
        <v>53</v>
      </c>
      <c r="G2404" s="5" t="s">
        <v>908</v>
      </c>
      <c r="H2404" s="5" t="s">
        <v>1278</v>
      </c>
      <c r="I2404" s="5" t="s">
        <v>40</v>
      </c>
      <c r="J2404" s="5" t="s">
        <v>86</v>
      </c>
      <c r="K2404" s="5" t="s">
        <v>21</v>
      </c>
      <c r="L2404" s="5" t="s">
        <v>22</v>
      </c>
      <c r="M2404" s="5" t="s">
        <v>1839</v>
      </c>
      <c r="N2404" s="6">
        <v>48000</v>
      </c>
      <c r="O2404" s="6">
        <v>11721101.004799999</v>
      </c>
    </row>
    <row r="2405" spans="1:15" x14ac:dyDescent="0.3">
      <c r="A2405" s="3" t="str">
        <f>List!$I$6</f>
        <v>2018-19</v>
      </c>
      <c r="B2405" s="3" t="s">
        <v>60</v>
      </c>
      <c r="C2405" s="3">
        <v>6</v>
      </c>
      <c r="D2405" s="3" t="s">
        <v>1819</v>
      </c>
      <c r="E2405" s="3" t="s">
        <v>335</v>
      </c>
      <c r="F2405" s="3">
        <v>28</v>
      </c>
      <c r="G2405" s="3" t="s">
        <v>1721</v>
      </c>
      <c r="H2405" s="3" t="s">
        <v>1722</v>
      </c>
      <c r="I2405" s="3" t="s">
        <v>54</v>
      </c>
      <c r="J2405" s="3" t="s">
        <v>44</v>
      </c>
      <c r="K2405" s="3" t="s">
        <v>48</v>
      </c>
      <c r="L2405" s="3" t="s">
        <v>49</v>
      </c>
      <c r="M2405" s="3" t="s">
        <v>1841</v>
      </c>
      <c r="N2405" s="4">
        <v>81000</v>
      </c>
      <c r="O2405" s="4">
        <v>1649835.4751999998</v>
      </c>
    </row>
    <row r="2406" spans="1:15" x14ac:dyDescent="0.3">
      <c r="A2406" s="5" t="str">
        <f>List!$I$6</f>
        <v>2018-19</v>
      </c>
      <c r="B2406" s="5" t="s">
        <v>83</v>
      </c>
      <c r="C2406" s="5">
        <v>3</v>
      </c>
      <c r="D2406" s="5" t="s">
        <v>1818</v>
      </c>
      <c r="E2406" s="5" t="s">
        <v>128</v>
      </c>
      <c r="F2406" s="5">
        <v>58</v>
      </c>
      <c r="G2406" s="5" t="s">
        <v>1723</v>
      </c>
      <c r="H2406" s="5" t="s">
        <v>568</v>
      </c>
      <c r="I2406" s="5" t="s">
        <v>20</v>
      </c>
      <c r="J2406" s="5" t="s">
        <v>1806</v>
      </c>
      <c r="K2406" s="5" t="s">
        <v>27</v>
      </c>
      <c r="L2406" s="5" t="s">
        <v>28</v>
      </c>
      <c r="M2406" s="5" t="s">
        <v>1841</v>
      </c>
      <c r="N2406" s="6">
        <v>82500</v>
      </c>
      <c r="O2406" s="6">
        <v>961858.70549999992</v>
      </c>
    </row>
    <row r="2407" spans="1:15" x14ac:dyDescent="0.3">
      <c r="A2407" s="3" t="str">
        <f>List!$I$6</f>
        <v>2018-19</v>
      </c>
      <c r="B2407" s="3" t="s">
        <v>83</v>
      </c>
      <c r="C2407" s="3">
        <v>3</v>
      </c>
      <c r="D2407" s="3" t="s">
        <v>1818</v>
      </c>
      <c r="E2407" s="3" t="s">
        <v>267</v>
      </c>
      <c r="F2407" s="3">
        <v>39</v>
      </c>
      <c r="G2407" s="3" t="s">
        <v>265</v>
      </c>
      <c r="H2407" s="3" t="s">
        <v>498</v>
      </c>
      <c r="I2407" s="3" t="s">
        <v>20</v>
      </c>
      <c r="J2407" s="3" t="s">
        <v>1806</v>
      </c>
      <c r="K2407" s="3" t="s">
        <v>48</v>
      </c>
      <c r="L2407" s="3" t="s">
        <v>55</v>
      </c>
      <c r="M2407" s="3" t="s">
        <v>1840</v>
      </c>
      <c r="N2407" s="4">
        <v>73500</v>
      </c>
      <c r="O2407" s="4">
        <v>231804.75096</v>
      </c>
    </row>
    <row r="2408" spans="1:15" x14ac:dyDescent="0.3">
      <c r="A2408" s="5" t="str">
        <f>List!$I$6</f>
        <v>2018-19</v>
      </c>
      <c r="B2408" s="5" t="s">
        <v>101</v>
      </c>
      <c r="C2408" s="5">
        <v>9</v>
      </c>
      <c r="D2408" s="5" t="s">
        <v>1816</v>
      </c>
      <c r="E2408" s="5" t="s">
        <v>209</v>
      </c>
      <c r="F2408" s="5">
        <v>23</v>
      </c>
      <c r="G2408" s="5" t="s">
        <v>1262</v>
      </c>
      <c r="H2408" s="5" t="s">
        <v>1032</v>
      </c>
      <c r="I2408" s="5" t="s">
        <v>26</v>
      </c>
      <c r="J2408" s="5" t="s">
        <v>72</v>
      </c>
      <c r="K2408" s="5" t="s">
        <v>48</v>
      </c>
      <c r="L2408" s="5" t="s">
        <v>49</v>
      </c>
      <c r="M2408" s="5" t="s">
        <v>1840</v>
      </c>
      <c r="N2408" s="6">
        <v>75000</v>
      </c>
      <c r="O2408" s="6">
        <v>450310.77500000002</v>
      </c>
    </row>
    <row r="2409" spans="1:15" x14ac:dyDescent="0.3">
      <c r="A2409" s="3" t="str">
        <f>List!$I$6</f>
        <v>2018-19</v>
      </c>
      <c r="B2409" s="3" t="s">
        <v>60</v>
      </c>
      <c r="C2409" s="3">
        <v>6</v>
      </c>
      <c r="D2409" s="3" t="s">
        <v>1819</v>
      </c>
      <c r="E2409" s="3" t="s">
        <v>46</v>
      </c>
      <c r="F2409" s="3">
        <v>65</v>
      </c>
      <c r="G2409" s="3" t="s">
        <v>326</v>
      </c>
      <c r="H2409" s="3" t="s">
        <v>1111</v>
      </c>
      <c r="I2409" s="3" t="s">
        <v>26</v>
      </c>
      <c r="J2409" s="3" t="s">
        <v>1805</v>
      </c>
      <c r="K2409" s="3" t="s">
        <v>21</v>
      </c>
      <c r="L2409" s="3" t="s">
        <v>22</v>
      </c>
      <c r="M2409" s="3" t="s">
        <v>1839</v>
      </c>
      <c r="N2409" s="4">
        <v>79500</v>
      </c>
      <c r="O2409" s="4">
        <v>162209.95560000002</v>
      </c>
    </row>
    <row r="2410" spans="1:15" x14ac:dyDescent="0.3">
      <c r="A2410" s="5" t="str">
        <f>List!$I$6</f>
        <v>2018-19</v>
      </c>
      <c r="B2410" s="5" t="s">
        <v>101</v>
      </c>
      <c r="C2410" s="5">
        <v>9</v>
      </c>
      <c r="D2410" s="5" t="s">
        <v>1816</v>
      </c>
      <c r="E2410" s="5" t="s">
        <v>93</v>
      </c>
      <c r="F2410" s="5">
        <v>63</v>
      </c>
      <c r="G2410" s="5" t="s">
        <v>1724</v>
      </c>
      <c r="H2410" s="5" t="s">
        <v>827</v>
      </c>
      <c r="I2410" s="5" t="s">
        <v>59</v>
      </c>
      <c r="J2410" s="5" t="s">
        <v>1805</v>
      </c>
      <c r="K2410" s="5" t="s">
        <v>21</v>
      </c>
      <c r="L2410" s="5" t="s">
        <v>22</v>
      </c>
      <c r="M2410" s="5" t="s">
        <v>1841</v>
      </c>
      <c r="N2410" s="6">
        <v>79500</v>
      </c>
      <c r="O2410" s="6">
        <v>2107525.9708800004</v>
      </c>
    </row>
    <row r="2411" spans="1:15" x14ac:dyDescent="0.3">
      <c r="A2411" s="3" t="str">
        <f>List!$I$6</f>
        <v>2018-19</v>
      </c>
      <c r="B2411" s="3" t="s">
        <v>16</v>
      </c>
      <c r="C2411" s="3">
        <v>10</v>
      </c>
      <c r="D2411" s="3" t="s">
        <v>1817</v>
      </c>
      <c r="E2411" s="3" t="s">
        <v>77</v>
      </c>
      <c r="F2411" s="3">
        <v>27</v>
      </c>
      <c r="G2411" s="3" t="s">
        <v>1665</v>
      </c>
      <c r="H2411" s="3" t="s">
        <v>946</v>
      </c>
      <c r="I2411" s="3" t="s">
        <v>26</v>
      </c>
      <c r="J2411" s="3" t="s">
        <v>1805</v>
      </c>
      <c r="K2411" s="3" t="s">
        <v>48</v>
      </c>
      <c r="L2411" s="3" t="s">
        <v>55</v>
      </c>
      <c r="M2411" s="3" t="s">
        <v>1840</v>
      </c>
      <c r="N2411" s="4">
        <v>73500</v>
      </c>
      <c r="O2411" s="4">
        <v>1631795.29128</v>
      </c>
    </row>
    <row r="2412" spans="1:15" x14ac:dyDescent="0.3">
      <c r="A2412" s="5" t="str">
        <f>List!$I$6</f>
        <v>2018-19</v>
      </c>
      <c r="B2412" s="5" t="s">
        <v>45</v>
      </c>
      <c r="C2412" s="5">
        <v>2</v>
      </c>
      <c r="D2412" s="5" t="s">
        <v>1818</v>
      </c>
      <c r="E2412" s="5" t="s">
        <v>322</v>
      </c>
      <c r="F2412" s="5">
        <v>36</v>
      </c>
      <c r="G2412" s="5" t="s">
        <v>1462</v>
      </c>
      <c r="H2412" s="5" t="s">
        <v>1518</v>
      </c>
      <c r="I2412" s="5" t="s">
        <v>54</v>
      </c>
      <c r="J2412" s="5" t="s">
        <v>33</v>
      </c>
      <c r="K2412" s="5" t="s">
        <v>48</v>
      </c>
      <c r="L2412" s="5" t="s">
        <v>55</v>
      </c>
      <c r="M2412" s="5" t="s">
        <v>1841</v>
      </c>
      <c r="N2412" s="6">
        <v>55500</v>
      </c>
      <c r="O2412" s="6">
        <v>718831.02719999989</v>
      </c>
    </row>
    <row r="2413" spans="1:15" x14ac:dyDescent="0.3">
      <c r="A2413" s="3" t="str">
        <f>List!$I$6</f>
        <v>2018-19</v>
      </c>
      <c r="B2413" s="3" t="s">
        <v>101</v>
      </c>
      <c r="C2413" s="3">
        <v>9</v>
      </c>
      <c r="D2413" s="3" t="s">
        <v>1816</v>
      </c>
      <c r="E2413" s="3" t="s">
        <v>191</v>
      </c>
      <c r="F2413" s="3">
        <v>10</v>
      </c>
      <c r="G2413" s="3" t="s">
        <v>239</v>
      </c>
      <c r="H2413" s="3" t="s">
        <v>1302</v>
      </c>
      <c r="I2413" s="3" t="s">
        <v>40</v>
      </c>
      <c r="J2413" s="3" t="s">
        <v>1805</v>
      </c>
      <c r="K2413" s="3" t="s">
        <v>48</v>
      </c>
      <c r="L2413" s="3" t="s">
        <v>55</v>
      </c>
      <c r="M2413" s="3" t="s">
        <v>1841</v>
      </c>
      <c r="N2413" s="4">
        <v>136500</v>
      </c>
      <c r="O2413" s="4">
        <v>4558399.0451999996</v>
      </c>
    </row>
    <row r="2414" spans="1:15" x14ac:dyDescent="0.3">
      <c r="A2414" s="5" t="str">
        <f>List!$I$6</f>
        <v>2018-19</v>
      </c>
      <c r="B2414" s="5" t="s">
        <v>16</v>
      </c>
      <c r="C2414" s="5">
        <v>10</v>
      </c>
      <c r="D2414" s="5" t="s">
        <v>1817</v>
      </c>
      <c r="E2414" s="5" t="s">
        <v>291</v>
      </c>
      <c r="F2414" s="5">
        <v>70</v>
      </c>
      <c r="G2414" s="5" t="s">
        <v>1708</v>
      </c>
      <c r="H2414" s="5" t="s">
        <v>285</v>
      </c>
      <c r="I2414" s="5" t="s">
        <v>54</v>
      </c>
      <c r="J2414" s="5" t="s">
        <v>86</v>
      </c>
      <c r="K2414" s="5" t="s">
        <v>21</v>
      </c>
      <c r="L2414" s="5" t="s">
        <v>22</v>
      </c>
      <c r="M2414" s="5" t="s">
        <v>1841</v>
      </c>
      <c r="N2414" s="6">
        <v>79500</v>
      </c>
      <c r="O2414" s="6">
        <v>20965931.222940002</v>
      </c>
    </row>
    <row r="2415" spans="1:15" x14ac:dyDescent="0.3">
      <c r="A2415" s="3" t="str">
        <f>List!$I$6</f>
        <v>2018-19</v>
      </c>
      <c r="B2415" s="3" t="s">
        <v>83</v>
      </c>
      <c r="C2415" s="3">
        <v>3</v>
      </c>
      <c r="D2415" s="3" t="s">
        <v>1818</v>
      </c>
      <c r="E2415" s="3" t="s">
        <v>264</v>
      </c>
      <c r="F2415" s="3">
        <v>44</v>
      </c>
      <c r="G2415" s="3" t="s">
        <v>1725</v>
      </c>
      <c r="H2415" s="3" t="s">
        <v>758</v>
      </c>
      <c r="I2415" s="3" t="s">
        <v>40</v>
      </c>
      <c r="J2415" s="3" t="s">
        <v>72</v>
      </c>
      <c r="K2415" s="3" t="s">
        <v>27</v>
      </c>
      <c r="L2415" s="3" t="s">
        <v>35</v>
      </c>
      <c r="M2415" s="3" t="s">
        <v>1841</v>
      </c>
      <c r="N2415" s="4">
        <v>18000</v>
      </c>
      <c r="O2415" s="4">
        <v>151834918.17120001</v>
      </c>
    </row>
    <row r="2416" spans="1:15" x14ac:dyDescent="0.3">
      <c r="A2416" s="5" t="str">
        <f>List!$I$6</f>
        <v>2018-19</v>
      </c>
      <c r="B2416" s="5" t="s">
        <v>116</v>
      </c>
      <c r="C2416" s="5">
        <v>1</v>
      </c>
      <c r="D2416" s="5" t="s">
        <v>1818</v>
      </c>
      <c r="E2416" s="5" t="s">
        <v>154</v>
      </c>
      <c r="F2416" s="5">
        <v>23</v>
      </c>
      <c r="G2416" s="5" t="s">
        <v>1726</v>
      </c>
      <c r="H2416" s="5" t="s">
        <v>1340</v>
      </c>
      <c r="I2416" s="5" t="s">
        <v>54</v>
      </c>
      <c r="J2416" s="5" t="s">
        <v>86</v>
      </c>
      <c r="K2416" s="5" t="s">
        <v>48</v>
      </c>
      <c r="L2416" s="5" t="s">
        <v>49</v>
      </c>
      <c r="M2416" s="5" t="s">
        <v>1841</v>
      </c>
      <c r="N2416" s="6">
        <v>52500</v>
      </c>
      <c r="O2416" s="6">
        <v>381716.73540000006</v>
      </c>
    </row>
    <row r="2417" spans="1:15" x14ac:dyDescent="0.3">
      <c r="A2417" s="3" t="str">
        <f>List!$I$6</f>
        <v>2018-19</v>
      </c>
      <c r="B2417" s="3" t="s">
        <v>83</v>
      </c>
      <c r="C2417" s="3">
        <v>3</v>
      </c>
      <c r="D2417" s="3" t="s">
        <v>1818</v>
      </c>
      <c r="E2417" s="3" t="s">
        <v>93</v>
      </c>
      <c r="F2417" s="3">
        <v>37</v>
      </c>
      <c r="G2417" s="3" t="s">
        <v>1362</v>
      </c>
      <c r="H2417" s="3" t="s">
        <v>1203</v>
      </c>
      <c r="I2417" s="3" t="s">
        <v>63</v>
      </c>
      <c r="J2417" s="3" t="s">
        <v>1805</v>
      </c>
      <c r="K2417" s="3" t="s">
        <v>21</v>
      </c>
      <c r="L2417" s="3" t="s">
        <v>22</v>
      </c>
      <c r="M2417" s="3" t="s">
        <v>1841</v>
      </c>
      <c r="N2417" s="4">
        <v>103500</v>
      </c>
      <c r="O2417" s="4">
        <v>1952438.0897999997</v>
      </c>
    </row>
    <row r="2418" spans="1:15" x14ac:dyDescent="0.3">
      <c r="A2418" s="5" t="str">
        <f>List!$I$6</f>
        <v>2018-19</v>
      </c>
      <c r="B2418" s="5" t="s">
        <v>116</v>
      </c>
      <c r="C2418" s="5">
        <v>1</v>
      </c>
      <c r="D2418" s="5" t="s">
        <v>1818</v>
      </c>
      <c r="E2418" s="5" t="s">
        <v>463</v>
      </c>
      <c r="F2418" s="5">
        <v>78</v>
      </c>
      <c r="G2418" s="5" t="s">
        <v>1462</v>
      </c>
      <c r="H2418" s="5" t="s">
        <v>1315</v>
      </c>
      <c r="I2418" s="5" t="s">
        <v>26</v>
      </c>
      <c r="J2418" s="5" t="s">
        <v>44</v>
      </c>
      <c r="K2418" s="5" t="s">
        <v>27</v>
      </c>
      <c r="L2418" s="5" t="s">
        <v>28</v>
      </c>
      <c r="M2418" s="5" t="s">
        <v>1840</v>
      </c>
      <c r="N2418" s="6">
        <v>73500</v>
      </c>
      <c r="O2418" s="6">
        <v>856768.87296000018</v>
      </c>
    </row>
    <row r="2419" spans="1:15" x14ac:dyDescent="0.3">
      <c r="A2419" s="3" t="str">
        <f>List!$I$6</f>
        <v>2018-19</v>
      </c>
      <c r="B2419" s="3" t="s">
        <v>125</v>
      </c>
      <c r="C2419" s="3">
        <v>7</v>
      </c>
      <c r="D2419" s="3" t="s">
        <v>1816</v>
      </c>
      <c r="E2419" s="3" t="s">
        <v>93</v>
      </c>
      <c r="F2419" s="3">
        <v>52</v>
      </c>
      <c r="G2419" s="3" t="s">
        <v>770</v>
      </c>
      <c r="H2419" s="3" t="s">
        <v>1322</v>
      </c>
      <c r="I2419" s="3" t="s">
        <v>59</v>
      </c>
      <c r="J2419" s="3" t="s">
        <v>1806</v>
      </c>
      <c r="K2419" s="3" t="s">
        <v>27</v>
      </c>
      <c r="L2419" s="3" t="s">
        <v>35</v>
      </c>
      <c r="M2419" s="3" t="s">
        <v>1839</v>
      </c>
      <c r="N2419" s="4">
        <v>112500</v>
      </c>
      <c r="O2419" s="4">
        <v>517089.37500000006</v>
      </c>
    </row>
    <row r="2420" spans="1:15" x14ac:dyDescent="0.3">
      <c r="A2420" s="5" t="str">
        <f>List!$I$6</f>
        <v>2018-19</v>
      </c>
      <c r="B2420" s="5" t="s">
        <v>60</v>
      </c>
      <c r="C2420" s="5">
        <v>6</v>
      </c>
      <c r="D2420" s="5" t="s">
        <v>1819</v>
      </c>
      <c r="E2420" s="5" t="s">
        <v>226</v>
      </c>
      <c r="F2420" s="5">
        <v>35</v>
      </c>
      <c r="G2420" s="5" t="s">
        <v>1290</v>
      </c>
      <c r="H2420" s="5" t="s">
        <v>905</v>
      </c>
      <c r="I2420" s="5" t="s">
        <v>80</v>
      </c>
      <c r="J2420" s="5" t="s">
        <v>86</v>
      </c>
      <c r="K2420" s="5" t="s">
        <v>34</v>
      </c>
      <c r="L2420" s="5" t="s">
        <v>35</v>
      </c>
      <c r="M2420" s="5" t="s">
        <v>1841</v>
      </c>
      <c r="N2420" s="6">
        <v>79500</v>
      </c>
      <c r="O2420" s="6">
        <v>390652.4424</v>
      </c>
    </row>
    <row r="2421" spans="1:15" x14ac:dyDescent="0.3">
      <c r="A2421" s="3" t="str">
        <f>List!$I$6</f>
        <v>2018-19</v>
      </c>
      <c r="B2421" s="3" t="s">
        <v>83</v>
      </c>
      <c r="C2421" s="3">
        <v>3</v>
      </c>
      <c r="D2421" s="3" t="s">
        <v>1818</v>
      </c>
      <c r="E2421" s="3" t="s">
        <v>421</v>
      </c>
      <c r="F2421" s="3">
        <v>74</v>
      </c>
      <c r="G2421" s="3" t="s">
        <v>168</v>
      </c>
      <c r="H2421" s="3" t="s">
        <v>418</v>
      </c>
      <c r="I2421" s="3" t="s">
        <v>32</v>
      </c>
      <c r="J2421" s="3" t="s">
        <v>33</v>
      </c>
      <c r="K2421" s="3" t="s">
        <v>27</v>
      </c>
      <c r="L2421" s="3" t="s">
        <v>28</v>
      </c>
      <c r="M2421" s="3" t="s">
        <v>1839</v>
      </c>
      <c r="N2421" s="4">
        <v>52500</v>
      </c>
      <c r="O2421" s="4">
        <v>239180.63399999996</v>
      </c>
    </row>
    <row r="2422" spans="1:15" x14ac:dyDescent="0.3">
      <c r="A2422" s="5" t="str">
        <f>List!$I$6</f>
        <v>2018-19</v>
      </c>
      <c r="B2422" s="5" t="s">
        <v>125</v>
      </c>
      <c r="C2422" s="5">
        <v>7</v>
      </c>
      <c r="D2422" s="5" t="s">
        <v>1816</v>
      </c>
      <c r="E2422" s="5" t="s">
        <v>154</v>
      </c>
      <c r="F2422" s="5">
        <v>78</v>
      </c>
      <c r="G2422" s="5" t="s">
        <v>451</v>
      </c>
      <c r="H2422" s="5" t="s">
        <v>904</v>
      </c>
      <c r="I2422" s="5" t="s">
        <v>80</v>
      </c>
      <c r="J2422" s="5" t="s">
        <v>86</v>
      </c>
      <c r="K2422" s="5" t="s">
        <v>27</v>
      </c>
      <c r="L2422" s="5" t="s">
        <v>28</v>
      </c>
      <c r="M2422" s="5" t="s">
        <v>1841</v>
      </c>
      <c r="N2422" s="6">
        <v>43500</v>
      </c>
      <c r="O2422" s="6">
        <v>356161.96880000003</v>
      </c>
    </row>
    <row r="2423" spans="1:15" x14ac:dyDescent="0.3">
      <c r="A2423" s="3" t="str">
        <f>List!$I$6</f>
        <v>2018-19</v>
      </c>
      <c r="B2423" s="3" t="s">
        <v>36</v>
      </c>
      <c r="C2423" s="3">
        <v>8</v>
      </c>
      <c r="D2423" s="3" t="s">
        <v>1816</v>
      </c>
      <c r="E2423" s="3" t="s">
        <v>569</v>
      </c>
      <c r="F2423" s="3">
        <v>25</v>
      </c>
      <c r="G2423" s="3" t="s">
        <v>715</v>
      </c>
      <c r="H2423" s="3" t="s">
        <v>1212</v>
      </c>
      <c r="I2423" s="3" t="s">
        <v>80</v>
      </c>
      <c r="J2423" s="3" t="s">
        <v>1806</v>
      </c>
      <c r="K2423" s="3" t="s">
        <v>27</v>
      </c>
      <c r="L2423" s="3" t="s">
        <v>28</v>
      </c>
      <c r="M2423" s="3" t="s">
        <v>1840</v>
      </c>
      <c r="N2423" s="4">
        <v>117000</v>
      </c>
      <c r="O2423" s="4">
        <v>2866154.4912</v>
      </c>
    </row>
    <row r="2424" spans="1:15" x14ac:dyDescent="0.3">
      <c r="A2424" s="5" t="str">
        <f>List!$I$6</f>
        <v>2018-19</v>
      </c>
      <c r="B2424" s="5" t="s">
        <v>76</v>
      </c>
      <c r="C2424" s="5">
        <v>4</v>
      </c>
      <c r="D2424" s="5" t="s">
        <v>1819</v>
      </c>
      <c r="E2424" s="5" t="s">
        <v>597</v>
      </c>
      <c r="F2424" s="5">
        <v>8</v>
      </c>
      <c r="G2424" s="5" t="s">
        <v>1379</v>
      </c>
      <c r="H2424" s="5" t="s">
        <v>1088</v>
      </c>
      <c r="I2424" s="5" t="s">
        <v>26</v>
      </c>
      <c r="J2424" s="5" t="s">
        <v>72</v>
      </c>
      <c r="K2424" s="5" t="s">
        <v>34</v>
      </c>
      <c r="L2424" s="5" t="s">
        <v>35</v>
      </c>
      <c r="M2424" s="5" t="s">
        <v>1841</v>
      </c>
      <c r="N2424" s="6">
        <v>90000</v>
      </c>
      <c r="O2424" s="6">
        <v>33043089.024000008</v>
      </c>
    </row>
    <row r="2425" spans="1:15" x14ac:dyDescent="0.3">
      <c r="A2425" s="3" t="str">
        <f>List!$I$6</f>
        <v>2018-19</v>
      </c>
      <c r="B2425" s="3" t="s">
        <v>141</v>
      </c>
      <c r="C2425" s="3">
        <v>5</v>
      </c>
      <c r="D2425" s="3" t="s">
        <v>1819</v>
      </c>
      <c r="E2425" s="3" t="s">
        <v>183</v>
      </c>
      <c r="F2425" s="3">
        <v>16</v>
      </c>
      <c r="G2425" s="3" t="s">
        <v>1495</v>
      </c>
      <c r="H2425" s="3" t="s">
        <v>665</v>
      </c>
      <c r="I2425" s="3" t="s">
        <v>40</v>
      </c>
      <c r="J2425" s="3" t="s">
        <v>44</v>
      </c>
      <c r="K2425" s="3" t="s">
        <v>21</v>
      </c>
      <c r="L2425" s="3" t="s">
        <v>22</v>
      </c>
      <c r="M2425" s="3" t="s">
        <v>1839</v>
      </c>
      <c r="N2425" s="4">
        <v>117000</v>
      </c>
      <c r="O2425" s="4">
        <v>509646.50879999995</v>
      </c>
    </row>
    <row r="2426" spans="1:15" x14ac:dyDescent="0.3">
      <c r="A2426" s="5" t="str">
        <f>List!$I$6</f>
        <v>2018-19</v>
      </c>
      <c r="B2426" s="5" t="s">
        <v>60</v>
      </c>
      <c r="C2426" s="5">
        <v>6</v>
      </c>
      <c r="D2426" s="5" t="s">
        <v>1819</v>
      </c>
      <c r="E2426" s="5" t="s">
        <v>209</v>
      </c>
      <c r="F2426" s="5">
        <v>16</v>
      </c>
      <c r="G2426" s="5" t="s">
        <v>728</v>
      </c>
      <c r="H2426" s="5" t="s">
        <v>874</v>
      </c>
      <c r="I2426" s="5" t="s">
        <v>40</v>
      </c>
      <c r="J2426" s="5" t="s">
        <v>72</v>
      </c>
      <c r="K2426" s="5" t="s">
        <v>21</v>
      </c>
      <c r="L2426" s="5" t="s">
        <v>22</v>
      </c>
      <c r="M2426" s="5" t="s">
        <v>1841</v>
      </c>
      <c r="N2426" s="6">
        <v>102000</v>
      </c>
      <c r="O2426" s="6">
        <v>1638145.5815999997</v>
      </c>
    </row>
    <row r="2427" spans="1:15" x14ac:dyDescent="0.3">
      <c r="A2427" s="3" t="str">
        <f>List!$I$6</f>
        <v>2018-19</v>
      </c>
      <c r="B2427" s="3" t="s">
        <v>141</v>
      </c>
      <c r="C2427" s="3">
        <v>5</v>
      </c>
      <c r="D2427" s="3" t="s">
        <v>1819</v>
      </c>
      <c r="E2427" s="3" t="s">
        <v>46</v>
      </c>
      <c r="F2427" s="3">
        <v>75</v>
      </c>
      <c r="G2427" s="3" t="s">
        <v>521</v>
      </c>
      <c r="H2427" s="3" t="s">
        <v>1102</v>
      </c>
      <c r="I2427" s="3" t="s">
        <v>40</v>
      </c>
      <c r="J2427" s="3" t="s">
        <v>86</v>
      </c>
      <c r="K2427" s="3" t="s">
        <v>21</v>
      </c>
      <c r="L2427" s="3" t="s">
        <v>22</v>
      </c>
      <c r="M2427" s="3" t="s">
        <v>1840</v>
      </c>
      <c r="N2427" s="4">
        <v>135000</v>
      </c>
      <c r="O2427" s="4">
        <v>5462203.0319999997</v>
      </c>
    </row>
    <row r="2428" spans="1:15" x14ac:dyDescent="0.3">
      <c r="A2428" s="5" t="str">
        <f>List!$I$6</f>
        <v>2018-19</v>
      </c>
      <c r="B2428" s="5" t="s">
        <v>36</v>
      </c>
      <c r="C2428" s="5">
        <v>8</v>
      </c>
      <c r="D2428" s="5" t="s">
        <v>1816</v>
      </c>
      <c r="E2428" s="5" t="s">
        <v>29</v>
      </c>
      <c r="F2428" s="5">
        <v>64</v>
      </c>
      <c r="G2428" s="5" t="s">
        <v>275</v>
      </c>
      <c r="H2428" s="5" t="s">
        <v>838</v>
      </c>
      <c r="I2428" s="5" t="s">
        <v>32</v>
      </c>
      <c r="J2428" s="5" t="s">
        <v>86</v>
      </c>
      <c r="K2428" s="5" t="s">
        <v>48</v>
      </c>
      <c r="L2428" s="5" t="s">
        <v>49</v>
      </c>
      <c r="M2428" s="5" t="s">
        <v>1841</v>
      </c>
      <c r="N2428" s="6">
        <v>97500</v>
      </c>
      <c r="O2428" s="6">
        <v>500761.26100000006</v>
      </c>
    </row>
    <row r="2429" spans="1:15" x14ac:dyDescent="0.3">
      <c r="A2429" s="3" t="str">
        <f>List!$I$6</f>
        <v>2018-19</v>
      </c>
      <c r="B2429" s="3" t="s">
        <v>45</v>
      </c>
      <c r="C2429" s="3">
        <v>2</v>
      </c>
      <c r="D2429" s="3" t="s">
        <v>1818</v>
      </c>
      <c r="E2429" s="3" t="s">
        <v>191</v>
      </c>
      <c r="F2429" s="3">
        <v>22</v>
      </c>
      <c r="G2429" s="3" t="s">
        <v>1421</v>
      </c>
      <c r="H2429" s="3" t="s">
        <v>103</v>
      </c>
      <c r="I2429" s="3" t="s">
        <v>20</v>
      </c>
      <c r="J2429" s="3" t="s">
        <v>86</v>
      </c>
      <c r="K2429" s="3" t="s">
        <v>48</v>
      </c>
      <c r="L2429" s="3" t="s">
        <v>55</v>
      </c>
      <c r="M2429" s="3" t="s">
        <v>1841</v>
      </c>
      <c r="N2429" s="4">
        <v>43500</v>
      </c>
      <c r="O2429" s="4">
        <v>250351.71039999998</v>
      </c>
    </row>
    <row r="2430" spans="1:15" x14ac:dyDescent="0.3">
      <c r="A2430" s="5" t="str">
        <f>List!$I$6</f>
        <v>2018-19</v>
      </c>
      <c r="B2430" s="5" t="s">
        <v>92</v>
      </c>
      <c r="C2430" s="5">
        <v>12</v>
      </c>
      <c r="D2430" s="5" t="s">
        <v>1817</v>
      </c>
      <c r="E2430" s="5" t="s">
        <v>209</v>
      </c>
      <c r="F2430" s="5">
        <v>28</v>
      </c>
      <c r="G2430" s="5" t="s">
        <v>1520</v>
      </c>
      <c r="H2430" s="5" t="s">
        <v>838</v>
      </c>
      <c r="I2430" s="5" t="s">
        <v>32</v>
      </c>
      <c r="J2430" s="5" t="s">
        <v>86</v>
      </c>
      <c r="K2430" s="5" t="s">
        <v>48</v>
      </c>
      <c r="L2430" s="5" t="s">
        <v>49</v>
      </c>
      <c r="M2430" s="5" t="s">
        <v>1841</v>
      </c>
      <c r="N2430" s="6">
        <v>94500</v>
      </c>
      <c r="O2430" s="6">
        <v>55996523.629200004</v>
      </c>
    </row>
    <row r="2431" spans="1:15" x14ac:dyDescent="0.3">
      <c r="A2431" s="3" t="str">
        <f>List!$I$6</f>
        <v>2018-19</v>
      </c>
      <c r="B2431" s="3" t="s">
        <v>116</v>
      </c>
      <c r="C2431" s="3">
        <v>1</v>
      </c>
      <c r="D2431" s="3" t="s">
        <v>1818</v>
      </c>
      <c r="E2431" s="3" t="s">
        <v>425</v>
      </c>
      <c r="F2431" s="3">
        <v>54</v>
      </c>
      <c r="G2431" s="3" t="s">
        <v>263</v>
      </c>
      <c r="H2431" s="3" t="s">
        <v>1376</v>
      </c>
      <c r="I2431" s="3" t="s">
        <v>54</v>
      </c>
      <c r="J2431" s="3" t="s">
        <v>1806</v>
      </c>
      <c r="K2431" s="3" t="s">
        <v>27</v>
      </c>
      <c r="L2431" s="3" t="s">
        <v>35</v>
      </c>
      <c r="M2431" s="3" t="s">
        <v>1841</v>
      </c>
      <c r="N2431" s="4">
        <v>30000</v>
      </c>
      <c r="O2431" s="4">
        <v>236535.55199999997</v>
      </c>
    </row>
    <row r="2432" spans="1:15" x14ac:dyDescent="0.3">
      <c r="A2432" s="5" t="str">
        <f>List!$I$6</f>
        <v>2018-19</v>
      </c>
      <c r="B2432" s="5" t="s">
        <v>16</v>
      </c>
      <c r="C2432" s="5">
        <v>10</v>
      </c>
      <c r="D2432" s="5" t="s">
        <v>1817</v>
      </c>
      <c r="E2432" s="5" t="s">
        <v>23</v>
      </c>
      <c r="F2432" s="5">
        <v>70</v>
      </c>
      <c r="G2432" s="5" t="s">
        <v>700</v>
      </c>
      <c r="H2432" s="5" t="s">
        <v>741</v>
      </c>
      <c r="I2432" s="5" t="s">
        <v>54</v>
      </c>
      <c r="J2432" s="5" t="s">
        <v>1806</v>
      </c>
      <c r="K2432" s="5" t="s">
        <v>21</v>
      </c>
      <c r="L2432" s="5" t="s">
        <v>22</v>
      </c>
      <c r="M2432" s="5" t="s">
        <v>1840</v>
      </c>
      <c r="N2432" s="6">
        <v>61500</v>
      </c>
      <c r="O2432" s="6">
        <v>6629875.8899999987</v>
      </c>
    </row>
    <row r="2433" spans="1:15" x14ac:dyDescent="0.3">
      <c r="A2433" s="3" t="str">
        <f>List!$I$6</f>
        <v>2018-19</v>
      </c>
      <c r="B2433" s="3" t="s">
        <v>83</v>
      </c>
      <c r="C2433" s="3">
        <v>3</v>
      </c>
      <c r="D2433" s="3" t="s">
        <v>1818</v>
      </c>
      <c r="E2433" s="3" t="s">
        <v>142</v>
      </c>
      <c r="F2433" s="3">
        <v>26</v>
      </c>
      <c r="G2433" s="3" t="s">
        <v>991</v>
      </c>
      <c r="H2433" s="3" t="s">
        <v>71</v>
      </c>
      <c r="I2433" s="3" t="s">
        <v>26</v>
      </c>
      <c r="J2433" s="3" t="s">
        <v>72</v>
      </c>
      <c r="K2433" s="3" t="s">
        <v>27</v>
      </c>
      <c r="L2433" s="3" t="s">
        <v>28</v>
      </c>
      <c r="M2433" s="3" t="s">
        <v>1841</v>
      </c>
      <c r="N2433" s="4">
        <v>135000</v>
      </c>
      <c r="O2433" s="4">
        <v>4815740.1599999992</v>
      </c>
    </row>
    <row r="2434" spans="1:15" x14ac:dyDescent="0.3">
      <c r="A2434" s="5" t="str">
        <f>List!$I$6</f>
        <v>2018-19</v>
      </c>
      <c r="B2434" s="5" t="s">
        <v>83</v>
      </c>
      <c r="C2434" s="5">
        <v>3</v>
      </c>
      <c r="D2434" s="5" t="s">
        <v>1818</v>
      </c>
      <c r="E2434" s="5" t="s">
        <v>410</v>
      </c>
      <c r="F2434" s="5">
        <v>65</v>
      </c>
      <c r="G2434" s="5" t="s">
        <v>432</v>
      </c>
      <c r="H2434" s="5" t="s">
        <v>805</v>
      </c>
      <c r="I2434" s="5" t="s">
        <v>26</v>
      </c>
      <c r="J2434" s="5" t="s">
        <v>1806</v>
      </c>
      <c r="K2434" s="5" t="s">
        <v>21</v>
      </c>
      <c r="L2434" s="5" t="s">
        <v>22</v>
      </c>
      <c r="M2434" s="5" t="s">
        <v>1840</v>
      </c>
      <c r="N2434" s="6">
        <v>79500</v>
      </c>
      <c r="O2434" s="6">
        <v>15221148.927599998</v>
      </c>
    </row>
    <row r="2435" spans="1:15" x14ac:dyDescent="0.3">
      <c r="A2435" s="3" t="str">
        <f>List!$I$6</f>
        <v>2018-19</v>
      </c>
      <c r="B2435" s="3" t="s">
        <v>50</v>
      </c>
      <c r="C2435" s="3">
        <v>11</v>
      </c>
      <c r="D2435" s="3" t="s">
        <v>1817</v>
      </c>
      <c r="E2435" s="3" t="s">
        <v>131</v>
      </c>
      <c r="F2435" s="3">
        <v>43</v>
      </c>
      <c r="G2435" s="3" t="s">
        <v>1529</v>
      </c>
      <c r="H2435" s="3" t="s">
        <v>190</v>
      </c>
      <c r="I2435" s="3" t="s">
        <v>63</v>
      </c>
      <c r="J2435" s="3" t="s">
        <v>44</v>
      </c>
      <c r="K2435" s="3" t="s">
        <v>27</v>
      </c>
      <c r="L2435" s="3" t="s">
        <v>35</v>
      </c>
      <c r="M2435" s="3" t="s">
        <v>1841</v>
      </c>
      <c r="N2435" s="4">
        <v>21000</v>
      </c>
      <c r="O2435" s="4">
        <v>254821.644</v>
      </c>
    </row>
    <row r="2436" spans="1:15" x14ac:dyDescent="0.3">
      <c r="A2436" s="5" t="str">
        <f>List!$I$6</f>
        <v>2018-19</v>
      </c>
      <c r="B2436" s="5" t="s">
        <v>125</v>
      </c>
      <c r="C2436" s="5">
        <v>7</v>
      </c>
      <c r="D2436" s="5" t="s">
        <v>1816</v>
      </c>
      <c r="E2436" s="5" t="s">
        <v>93</v>
      </c>
      <c r="F2436" s="5">
        <v>64</v>
      </c>
      <c r="G2436" s="5" t="s">
        <v>1239</v>
      </c>
      <c r="H2436" s="5" t="s">
        <v>382</v>
      </c>
      <c r="I2436" s="5" t="s">
        <v>26</v>
      </c>
      <c r="J2436" s="5" t="s">
        <v>44</v>
      </c>
      <c r="K2436" s="5" t="s">
        <v>48</v>
      </c>
      <c r="L2436" s="5" t="s">
        <v>49</v>
      </c>
      <c r="M2436" s="5" t="s">
        <v>1841</v>
      </c>
      <c r="N2436" s="6">
        <v>64500</v>
      </c>
      <c r="O2436" s="6">
        <v>10237558.197000001</v>
      </c>
    </row>
    <row r="2437" spans="1:15" x14ac:dyDescent="0.3">
      <c r="A2437" s="3" t="str">
        <f>List!$I$6</f>
        <v>2018-19</v>
      </c>
      <c r="B2437" s="3" t="s">
        <v>16</v>
      </c>
      <c r="C2437" s="3">
        <v>10</v>
      </c>
      <c r="D2437" s="3" t="s">
        <v>1817</v>
      </c>
      <c r="E2437" s="3" t="s">
        <v>250</v>
      </c>
      <c r="F2437" s="3">
        <v>28</v>
      </c>
      <c r="G2437" s="3" t="s">
        <v>1453</v>
      </c>
      <c r="H2437" s="3" t="s">
        <v>681</v>
      </c>
      <c r="I2437" s="3" t="s">
        <v>63</v>
      </c>
      <c r="J2437" s="3" t="s">
        <v>1805</v>
      </c>
      <c r="K2437" s="3" t="s">
        <v>48</v>
      </c>
      <c r="L2437" s="3" t="s">
        <v>49</v>
      </c>
      <c r="M2437" s="3" t="s">
        <v>1841</v>
      </c>
      <c r="N2437" s="4">
        <v>126000</v>
      </c>
      <c r="O2437" s="4">
        <v>20397500.323199999</v>
      </c>
    </row>
    <row r="2438" spans="1:15" x14ac:dyDescent="0.3">
      <c r="A2438" s="5" t="str">
        <f>List!$I$6</f>
        <v>2018-19</v>
      </c>
      <c r="B2438" s="5" t="s">
        <v>60</v>
      </c>
      <c r="C2438" s="5">
        <v>6</v>
      </c>
      <c r="D2438" s="5" t="s">
        <v>1819</v>
      </c>
      <c r="E2438" s="5" t="s">
        <v>160</v>
      </c>
      <c r="F2438" s="5">
        <v>27</v>
      </c>
      <c r="G2438" s="5" t="s">
        <v>679</v>
      </c>
      <c r="H2438" s="5" t="s">
        <v>204</v>
      </c>
      <c r="I2438" s="5" t="s">
        <v>32</v>
      </c>
      <c r="J2438" s="5" t="s">
        <v>86</v>
      </c>
      <c r="K2438" s="5" t="s">
        <v>48</v>
      </c>
      <c r="L2438" s="5" t="s">
        <v>55</v>
      </c>
      <c r="M2438" s="5" t="s">
        <v>1841</v>
      </c>
      <c r="N2438" s="6">
        <v>118500</v>
      </c>
      <c r="O2438" s="6">
        <v>9885528.6096599996</v>
      </c>
    </row>
    <row r="2439" spans="1:15" x14ac:dyDescent="0.3">
      <c r="A2439" s="3" t="str">
        <f>List!$I$6</f>
        <v>2018-19</v>
      </c>
      <c r="B2439" s="3" t="s">
        <v>36</v>
      </c>
      <c r="C2439" s="3">
        <v>8</v>
      </c>
      <c r="D2439" s="3" t="s">
        <v>1816</v>
      </c>
      <c r="E2439" s="3" t="s">
        <v>277</v>
      </c>
      <c r="F2439" s="3">
        <v>48</v>
      </c>
      <c r="G2439" s="3" t="s">
        <v>121</v>
      </c>
      <c r="H2439" s="3" t="s">
        <v>1444</v>
      </c>
      <c r="I2439" s="3" t="s">
        <v>26</v>
      </c>
      <c r="J2439" s="3" t="s">
        <v>72</v>
      </c>
      <c r="K2439" s="3" t="s">
        <v>21</v>
      </c>
      <c r="L2439" s="3" t="s">
        <v>22</v>
      </c>
      <c r="M2439" s="3" t="s">
        <v>1841</v>
      </c>
      <c r="N2439" s="4">
        <v>75000</v>
      </c>
      <c r="O2439" s="4">
        <v>1124086.04</v>
      </c>
    </row>
    <row r="2440" spans="1:15" x14ac:dyDescent="0.3">
      <c r="A2440" s="5" t="str">
        <f>List!$I$6</f>
        <v>2018-19</v>
      </c>
      <c r="B2440" s="5" t="s">
        <v>45</v>
      </c>
      <c r="C2440" s="5">
        <v>2</v>
      </c>
      <c r="D2440" s="5" t="s">
        <v>1818</v>
      </c>
      <c r="E2440" s="5" t="s">
        <v>119</v>
      </c>
      <c r="F2440" s="5">
        <v>83</v>
      </c>
      <c r="G2440" s="5" t="s">
        <v>1098</v>
      </c>
      <c r="H2440" s="5" t="s">
        <v>448</v>
      </c>
      <c r="I2440" s="5" t="s">
        <v>80</v>
      </c>
      <c r="J2440" s="5" t="s">
        <v>1806</v>
      </c>
      <c r="K2440" s="5" t="s">
        <v>27</v>
      </c>
      <c r="L2440" s="5" t="s">
        <v>28</v>
      </c>
      <c r="M2440" s="5" t="s">
        <v>1840</v>
      </c>
      <c r="N2440" s="6">
        <v>106500</v>
      </c>
      <c r="O2440" s="6">
        <v>43785290.003400005</v>
      </c>
    </row>
    <row r="2441" spans="1:15" x14ac:dyDescent="0.3">
      <c r="A2441" s="3" t="str">
        <f>List!$I$6</f>
        <v>2018-19</v>
      </c>
      <c r="B2441" s="3" t="s">
        <v>76</v>
      </c>
      <c r="C2441" s="3">
        <v>4</v>
      </c>
      <c r="D2441" s="3" t="s">
        <v>1819</v>
      </c>
      <c r="E2441" s="3" t="s">
        <v>421</v>
      </c>
      <c r="F2441" s="3">
        <v>62</v>
      </c>
      <c r="G2441" s="3" t="s">
        <v>523</v>
      </c>
      <c r="H2441" s="3" t="s">
        <v>1131</v>
      </c>
      <c r="I2441" s="3" t="s">
        <v>32</v>
      </c>
      <c r="J2441" s="3" t="s">
        <v>1805</v>
      </c>
      <c r="K2441" s="3" t="s">
        <v>34</v>
      </c>
      <c r="L2441" s="3" t="s">
        <v>35</v>
      </c>
      <c r="M2441" s="3" t="s">
        <v>1840</v>
      </c>
      <c r="N2441" s="4">
        <v>112500</v>
      </c>
      <c r="O2441" s="4">
        <v>8363431.2300000023</v>
      </c>
    </row>
    <row r="2442" spans="1:15" x14ac:dyDescent="0.3">
      <c r="A2442" s="5" t="str">
        <f>List!$I$6</f>
        <v>2018-19</v>
      </c>
      <c r="B2442" s="5" t="s">
        <v>141</v>
      </c>
      <c r="C2442" s="5">
        <v>5</v>
      </c>
      <c r="D2442" s="5" t="s">
        <v>1819</v>
      </c>
      <c r="E2442" s="5" t="s">
        <v>77</v>
      </c>
      <c r="F2442" s="5">
        <v>81</v>
      </c>
      <c r="G2442" s="5" t="s">
        <v>1303</v>
      </c>
      <c r="H2442" s="5" t="s">
        <v>225</v>
      </c>
      <c r="I2442" s="5" t="s">
        <v>80</v>
      </c>
      <c r="J2442" s="5" t="s">
        <v>72</v>
      </c>
      <c r="K2442" s="5" t="s">
        <v>48</v>
      </c>
      <c r="L2442" s="5" t="s">
        <v>49</v>
      </c>
      <c r="M2442" s="5" t="s">
        <v>1840</v>
      </c>
      <c r="N2442" s="6">
        <v>75000</v>
      </c>
      <c r="O2442" s="6">
        <v>669169.51199999999</v>
      </c>
    </row>
    <row r="2443" spans="1:15" x14ac:dyDescent="0.3">
      <c r="A2443" s="3" t="str">
        <f>List!$I$6</f>
        <v>2018-19</v>
      </c>
      <c r="B2443" s="3" t="s">
        <v>83</v>
      </c>
      <c r="C2443" s="3">
        <v>3</v>
      </c>
      <c r="D2443" s="3" t="s">
        <v>1818</v>
      </c>
      <c r="E2443" s="3" t="s">
        <v>64</v>
      </c>
      <c r="F2443" s="3">
        <v>71</v>
      </c>
      <c r="G2443" s="3" t="s">
        <v>533</v>
      </c>
      <c r="H2443" s="3" t="s">
        <v>221</v>
      </c>
      <c r="I2443" s="3" t="s">
        <v>20</v>
      </c>
      <c r="J2443" s="3" t="s">
        <v>72</v>
      </c>
      <c r="K2443" s="3" t="s">
        <v>34</v>
      </c>
      <c r="L2443" s="3" t="s">
        <v>35</v>
      </c>
      <c r="M2443" s="3" t="s">
        <v>1840</v>
      </c>
      <c r="N2443" s="4">
        <v>75000</v>
      </c>
      <c r="O2443" s="4">
        <v>1299483.2927999999</v>
      </c>
    </row>
    <row r="2444" spans="1:15" x14ac:dyDescent="0.3">
      <c r="A2444" s="5" t="str">
        <f>List!$I$6</f>
        <v>2018-19</v>
      </c>
      <c r="B2444" s="5" t="s">
        <v>16</v>
      </c>
      <c r="C2444" s="5">
        <v>10</v>
      </c>
      <c r="D2444" s="5" t="s">
        <v>1817</v>
      </c>
      <c r="E2444" s="5" t="s">
        <v>126</v>
      </c>
      <c r="F2444" s="5">
        <v>59</v>
      </c>
      <c r="G2444" s="5" t="s">
        <v>1651</v>
      </c>
      <c r="H2444" s="5" t="s">
        <v>1375</v>
      </c>
      <c r="I2444" s="5" t="s">
        <v>26</v>
      </c>
      <c r="J2444" s="5" t="s">
        <v>1806</v>
      </c>
      <c r="K2444" s="5" t="s">
        <v>34</v>
      </c>
      <c r="L2444" s="5" t="s">
        <v>35</v>
      </c>
      <c r="M2444" s="5" t="s">
        <v>1840</v>
      </c>
      <c r="N2444" s="6">
        <v>42000</v>
      </c>
      <c r="O2444" s="6">
        <v>343880.52159999998</v>
      </c>
    </row>
    <row r="2445" spans="1:15" x14ac:dyDescent="0.3">
      <c r="A2445" s="3" t="str">
        <f>List!$I$6</f>
        <v>2018-19</v>
      </c>
      <c r="B2445" s="3" t="s">
        <v>83</v>
      </c>
      <c r="C2445" s="3">
        <v>3</v>
      </c>
      <c r="D2445" s="3" t="s">
        <v>1818</v>
      </c>
      <c r="E2445" s="3" t="s">
        <v>209</v>
      </c>
      <c r="F2445" s="3">
        <v>34</v>
      </c>
      <c r="G2445" s="3" t="s">
        <v>1658</v>
      </c>
      <c r="H2445" s="3" t="s">
        <v>221</v>
      </c>
      <c r="I2445" s="3" t="s">
        <v>20</v>
      </c>
      <c r="J2445" s="3" t="s">
        <v>72</v>
      </c>
      <c r="K2445" s="3" t="s">
        <v>34</v>
      </c>
      <c r="L2445" s="3" t="s">
        <v>35</v>
      </c>
      <c r="M2445" s="3" t="s">
        <v>1841</v>
      </c>
      <c r="N2445" s="4">
        <v>81000</v>
      </c>
      <c r="O2445" s="4">
        <v>7412353.1459999988</v>
      </c>
    </row>
    <row r="2446" spans="1:15" x14ac:dyDescent="0.3">
      <c r="A2446" s="5" t="str">
        <f>List!$I$6</f>
        <v>2018-19</v>
      </c>
      <c r="B2446" s="5" t="s">
        <v>36</v>
      </c>
      <c r="C2446" s="5">
        <v>8</v>
      </c>
      <c r="D2446" s="5" t="s">
        <v>1816</v>
      </c>
      <c r="E2446" s="5" t="s">
        <v>614</v>
      </c>
      <c r="F2446" s="5">
        <v>47</v>
      </c>
      <c r="G2446" s="5" t="s">
        <v>610</v>
      </c>
      <c r="H2446" s="5" t="s">
        <v>358</v>
      </c>
      <c r="I2446" s="5" t="s">
        <v>26</v>
      </c>
      <c r="J2446" s="5" t="s">
        <v>86</v>
      </c>
      <c r="K2446" s="5" t="s">
        <v>27</v>
      </c>
      <c r="L2446" s="5" t="s">
        <v>35</v>
      </c>
      <c r="M2446" s="5" t="s">
        <v>1841</v>
      </c>
      <c r="N2446" s="6">
        <v>94500</v>
      </c>
      <c r="O2446" s="6">
        <v>4430548.5750000002</v>
      </c>
    </row>
    <row r="2447" spans="1:15" x14ac:dyDescent="0.3">
      <c r="A2447" s="3" t="str">
        <f>List!$I$6</f>
        <v>2018-19</v>
      </c>
      <c r="B2447" s="3" t="s">
        <v>83</v>
      </c>
      <c r="C2447" s="3">
        <v>3</v>
      </c>
      <c r="D2447" s="3" t="s">
        <v>1818</v>
      </c>
      <c r="E2447" s="3" t="s">
        <v>421</v>
      </c>
      <c r="F2447" s="3">
        <v>7</v>
      </c>
      <c r="G2447" s="3" t="s">
        <v>1079</v>
      </c>
      <c r="H2447" s="3" t="s">
        <v>1488</v>
      </c>
      <c r="I2447" s="3" t="s">
        <v>59</v>
      </c>
      <c r="J2447" s="3" t="s">
        <v>86</v>
      </c>
      <c r="K2447" s="3" t="s">
        <v>34</v>
      </c>
      <c r="L2447" s="3" t="s">
        <v>35</v>
      </c>
      <c r="M2447" s="3" t="s">
        <v>1840</v>
      </c>
      <c r="N2447" s="4">
        <v>15000</v>
      </c>
      <c r="O2447" s="4">
        <v>57913754.531400003</v>
      </c>
    </row>
    <row r="2448" spans="1:15" x14ac:dyDescent="0.3">
      <c r="A2448" s="5" t="str">
        <f>List!$I$6</f>
        <v>2018-19</v>
      </c>
      <c r="B2448" s="5" t="s">
        <v>125</v>
      </c>
      <c r="C2448" s="5">
        <v>7</v>
      </c>
      <c r="D2448" s="5" t="s">
        <v>1816</v>
      </c>
      <c r="E2448" s="5" t="s">
        <v>188</v>
      </c>
      <c r="F2448" s="5">
        <v>65</v>
      </c>
      <c r="G2448" s="5" t="s">
        <v>1727</v>
      </c>
      <c r="H2448" s="5" t="s">
        <v>387</v>
      </c>
      <c r="I2448" s="5" t="s">
        <v>40</v>
      </c>
      <c r="J2448" s="5" t="s">
        <v>44</v>
      </c>
      <c r="K2448" s="5" t="s">
        <v>21</v>
      </c>
      <c r="L2448" s="5" t="s">
        <v>22</v>
      </c>
      <c r="M2448" s="5" t="s">
        <v>1839</v>
      </c>
      <c r="N2448" s="6">
        <v>81000</v>
      </c>
      <c r="O2448" s="6">
        <v>3156393.0182399997</v>
      </c>
    </row>
    <row r="2449" spans="1:15" x14ac:dyDescent="0.3">
      <c r="A2449" s="3" t="str">
        <f>List!$I$6</f>
        <v>2018-19</v>
      </c>
      <c r="B2449" s="3" t="s">
        <v>16</v>
      </c>
      <c r="C2449" s="3">
        <v>10</v>
      </c>
      <c r="D2449" s="3" t="s">
        <v>1817</v>
      </c>
      <c r="E2449" s="3" t="s">
        <v>410</v>
      </c>
      <c r="F2449" s="3">
        <v>17</v>
      </c>
      <c r="G2449" s="3" t="s">
        <v>1034</v>
      </c>
      <c r="H2449" s="3" t="s">
        <v>1043</v>
      </c>
      <c r="I2449" s="3" t="s">
        <v>59</v>
      </c>
      <c r="J2449" s="3" t="s">
        <v>1806</v>
      </c>
      <c r="K2449" s="3" t="s">
        <v>27</v>
      </c>
      <c r="L2449" s="3" t="s">
        <v>28</v>
      </c>
      <c r="M2449" s="3" t="s">
        <v>1839</v>
      </c>
      <c r="N2449" s="4">
        <v>81000</v>
      </c>
      <c r="O2449" s="4">
        <v>250645.0716</v>
      </c>
    </row>
    <row r="2450" spans="1:15" x14ac:dyDescent="0.3">
      <c r="A2450" s="5" t="str">
        <f>List!$I$6</f>
        <v>2018-19</v>
      </c>
      <c r="B2450" s="5" t="s">
        <v>36</v>
      </c>
      <c r="C2450" s="5">
        <v>8</v>
      </c>
      <c r="D2450" s="5" t="s">
        <v>1816</v>
      </c>
      <c r="E2450" s="5" t="s">
        <v>344</v>
      </c>
      <c r="F2450" s="5">
        <v>51</v>
      </c>
      <c r="G2450" s="5" t="s">
        <v>338</v>
      </c>
      <c r="H2450" s="5" t="s">
        <v>1097</v>
      </c>
      <c r="I2450" s="5" t="s">
        <v>54</v>
      </c>
      <c r="J2450" s="5" t="s">
        <v>44</v>
      </c>
      <c r="K2450" s="5" t="s">
        <v>21</v>
      </c>
      <c r="L2450" s="5" t="s">
        <v>22</v>
      </c>
      <c r="M2450" s="5" t="s">
        <v>1839</v>
      </c>
      <c r="N2450" s="6">
        <v>114000</v>
      </c>
      <c r="O2450" s="6">
        <v>5774685.0479999995</v>
      </c>
    </row>
    <row r="2451" spans="1:15" x14ac:dyDescent="0.3">
      <c r="A2451" s="3" t="str">
        <f>List!$I$6</f>
        <v>2018-19</v>
      </c>
      <c r="B2451" s="3" t="s">
        <v>36</v>
      </c>
      <c r="C2451" s="3">
        <v>8</v>
      </c>
      <c r="D2451" s="3" t="s">
        <v>1816</v>
      </c>
      <c r="E2451" s="3" t="s">
        <v>199</v>
      </c>
      <c r="F2451" s="3">
        <v>19</v>
      </c>
      <c r="G2451" s="3" t="s">
        <v>1098</v>
      </c>
      <c r="H2451" s="3" t="s">
        <v>1184</v>
      </c>
      <c r="I2451" s="3" t="s">
        <v>40</v>
      </c>
      <c r="J2451" s="3" t="s">
        <v>44</v>
      </c>
      <c r="K2451" s="3" t="s">
        <v>48</v>
      </c>
      <c r="L2451" s="3" t="s">
        <v>49</v>
      </c>
      <c r="M2451" s="3" t="s">
        <v>1840</v>
      </c>
      <c r="N2451" s="4">
        <v>81000</v>
      </c>
      <c r="O2451" s="4">
        <v>37001653.524000004</v>
      </c>
    </row>
    <row r="2452" spans="1:15" x14ac:dyDescent="0.3">
      <c r="A2452" s="5" t="str">
        <f>List!$I$6</f>
        <v>2018-19</v>
      </c>
      <c r="B2452" s="5" t="s">
        <v>116</v>
      </c>
      <c r="C2452" s="5">
        <v>1</v>
      </c>
      <c r="D2452" s="5" t="s">
        <v>1818</v>
      </c>
      <c r="E2452" s="5" t="s">
        <v>597</v>
      </c>
      <c r="F2452" s="5">
        <v>37</v>
      </c>
      <c r="G2452" s="5" t="s">
        <v>1561</v>
      </c>
      <c r="H2452" s="5" t="s">
        <v>69</v>
      </c>
      <c r="I2452" s="5" t="s">
        <v>59</v>
      </c>
      <c r="J2452" s="5" t="s">
        <v>33</v>
      </c>
      <c r="K2452" s="5" t="s">
        <v>21</v>
      </c>
      <c r="L2452" s="5" t="s">
        <v>22</v>
      </c>
      <c r="M2452" s="5" t="s">
        <v>1840</v>
      </c>
      <c r="N2452" s="6">
        <v>60000</v>
      </c>
      <c r="O2452" s="6">
        <v>136776.64000000001</v>
      </c>
    </row>
    <row r="2453" spans="1:15" x14ac:dyDescent="0.3">
      <c r="A2453" s="3" t="str">
        <f>List!$I$6</f>
        <v>2018-19</v>
      </c>
      <c r="B2453" s="3" t="s">
        <v>36</v>
      </c>
      <c r="C2453" s="3">
        <v>8</v>
      </c>
      <c r="D2453" s="3" t="s">
        <v>1816</v>
      </c>
      <c r="E2453" s="3" t="s">
        <v>260</v>
      </c>
      <c r="F2453" s="3">
        <v>5</v>
      </c>
      <c r="G2453" s="3" t="s">
        <v>847</v>
      </c>
      <c r="H2453" s="3" t="s">
        <v>1385</v>
      </c>
      <c r="I2453" s="3" t="s">
        <v>80</v>
      </c>
      <c r="J2453" s="3" t="s">
        <v>72</v>
      </c>
      <c r="K2453" s="3" t="s">
        <v>34</v>
      </c>
      <c r="L2453" s="3" t="s">
        <v>35</v>
      </c>
      <c r="M2453" s="3" t="s">
        <v>1841</v>
      </c>
      <c r="N2453" s="4">
        <v>40500</v>
      </c>
      <c r="O2453" s="4">
        <v>1150342.5375000001</v>
      </c>
    </row>
    <row r="2454" spans="1:15" x14ac:dyDescent="0.3">
      <c r="A2454" s="5" t="str">
        <f>List!$I$6</f>
        <v>2018-19</v>
      </c>
      <c r="B2454" s="5" t="s">
        <v>76</v>
      </c>
      <c r="C2454" s="5">
        <v>4</v>
      </c>
      <c r="D2454" s="5" t="s">
        <v>1819</v>
      </c>
      <c r="E2454" s="5" t="s">
        <v>475</v>
      </c>
      <c r="F2454" s="5">
        <v>4</v>
      </c>
      <c r="G2454" s="5" t="s">
        <v>381</v>
      </c>
      <c r="H2454" s="5" t="s">
        <v>434</v>
      </c>
      <c r="I2454" s="5" t="s">
        <v>54</v>
      </c>
      <c r="J2454" s="5" t="s">
        <v>86</v>
      </c>
      <c r="K2454" s="5" t="s">
        <v>27</v>
      </c>
      <c r="L2454" s="5" t="s">
        <v>35</v>
      </c>
      <c r="M2454" s="5" t="s">
        <v>1840</v>
      </c>
      <c r="N2454" s="6">
        <v>91500</v>
      </c>
      <c r="O2454" s="6">
        <v>1047227.8211999999</v>
      </c>
    </row>
    <row r="2455" spans="1:15" x14ac:dyDescent="0.3">
      <c r="A2455" s="3" t="str">
        <f>List!$I$6</f>
        <v>2018-19</v>
      </c>
      <c r="B2455" s="3" t="s">
        <v>116</v>
      </c>
      <c r="C2455" s="3">
        <v>1</v>
      </c>
      <c r="D2455" s="3" t="s">
        <v>1818</v>
      </c>
      <c r="E2455" s="3" t="s">
        <v>104</v>
      </c>
      <c r="F2455" s="3">
        <v>60</v>
      </c>
      <c r="G2455" s="3" t="s">
        <v>263</v>
      </c>
      <c r="H2455" s="3" t="s">
        <v>169</v>
      </c>
      <c r="I2455" s="3" t="s">
        <v>59</v>
      </c>
      <c r="J2455" s="3" t="s">
        <v>44</v>
      </c>
      <c r="K2455" s="3" t="s">
        <v>27</v>
      </c>
      <c r="L2455" s="3" t="s">
        <v>28</v>
      </c>
      <c r="M2455" s="3" t="s">
        <v>1841</v>
      </c>
      <c r="N2455" s="4">
        <v>33000</v>
      </c>
      <c r="O2455" s="4">
        <v>260189.1072</v>
      </c>
    </row>
    <row r="2456" spans="1:15" x14ac:dyDescent="0.3">
      <c r="A2456" s="5" t="str">
        <f>List!$I$6</f>
        <v>2018-19</v>
      </c>
      <c r="B2456" s="5" t="s">
        <v>125</v>
      </c>
      <c r="C2456" s="5">
        <v>7</v>
      </c>
      <c r="D2456" s="5" t="s">
        <v>1816</v>
      </c>
      <c r="E2456" s="5" t="s">
        <v>332</v>
      </c>
      <c r="F2456" s="5">
        <v>75</v>
      </c>
      <c r="G2456" s="5" t="s">
        <v>746</v>
      </c>
      <c r="H2456" s="5" t="s">
        <v>364</v>
      </c>
      <c r="I2456" s="5" t="s">
        <v>26</v>
      </c>
      <c r="J2456" s="5" t="s">
        <v>33</v>
      </c>
      <c r="K2456" s="5" t="s">
        <v>21</v>
      </c>
      <c r="L2456" s="5" t="s">
        <v>22</v>
      </c>
      <c r="M2456" s="5" t="s">
        <v>1839</v>
      </c>
      <c r="N2456" s="6">
        <v>36000</v>
      </c>
      <c r="O2456" s="6">
        <v>9434295.8582400009</v>
      </c>
    </row>
    <row r="2457" spans="1:15" x14ac:dyDescent="0.3">
      <c r="A2457" s="3" t="str">
        <f>List!$I$6</f>
        <v>2018-19</v>
      </c>
      <c r="B2457" s="3" t="s">
        <v>141</v>
      </c>
      <c r="C2457" s="3">
        <v>5</v>
      </c>
      <c r="D2457" s="3" t="s">
        <v>1819</v>
      </c>
      <c r="E2457" s="3" t="s">
        <v>180</v>
      </c>
      <c r="F2457" s="3">
        <v>22</v>
      </c>
      <c r="G2457" s="3" t="s">
        <v>737</v>
      </c>
      <c r="H2457" s="3" t="s">
        <v>1110</v>
      </c>
      <c r="I2457" s="3" t="s">
        <v>32</v>
      </c>
      <c r="J2457" s="3" t="s">
        <v>1805</v>
      </c>
      <c r="K2457" s="3" t="s">
        <v>48</v>
      </c>
      <c r="L2457" s="3" t="s">
        <v>55</v>
      </c>
      <c r="M2457" s="3" t="s">
        <v>1841</v>
      </c>
      <c r="N2457" s="4">
        <v>85500</v>
      </c>
      <c r="O2457" s="4">
        <v>2536862.3147999998</v>
      </c>
    </row>
    <row r="2458" spans="1:15" x14ac:dyDescent="0.3">
      <c r="A2458" s="5" t="str">
        <f>List!$I$6</f>
        <v>2018-19</v>
      </c>
      <c r="B2458" s="5" t="s">
        <v>45</v>
      </c>
      <c r="C2458" s="5">
        <v>2</v>
      </c>
      <c r="D2458" s="5" t="s">
        <v>1818</v>
      </c>
      <c r="E2458" s="5" t="s">
        <v>73</v>
      </c>
      <c r="F2458" s="5">
        <v>36</v>
      </c>
      <c r="G2458" s="5" t="s">
        <v>1728</v>
      </c>
      <c r="H2458" s="5" t="s">
        <v>146</v>
      </c>
      <c r="I2458" s="5" t="s">
        <v>63</v>
      </c>
      <c r="J2458" s="5" t="s">
        <v>44</v>
      </c>
      <c r="K2458" s="5" t="s">
        <v>48</v>
      </c>
      <c r="L2458" s="5" t="s">
        <v>55</v>
      </c>
      <c r="M2458" s="5" t="s">
        <v>1841</v>
      </c>
      <c r="N2458" s="6">
        <v>118500</v>
      </c>
      <c r="O2458" s="6">
        <v>2247681.2569200001</v>
      </c>
    </row>
    <row r="2459" spans="1:15" x14ac:dyDescent="0.3">
      <c r="A2459" s="3" t="str">
        <f>List!$I$6</f>
        <v>2018-19</v>
      </c>
      <c r="B2459" s="3" t="s">
        <v>83</v>
      </c>
      <c r="C2459" s="3">
        <v>3</v>
      </c>
      <c r="D2459" s="3" t="s">
        <v>1818</v>
      </c>
      <c r="E2459" s="3" t="s">
        <v>295</v>
      </c>
      <c r="F2459" s="3">
        <v>16</v>
      </c>
      <c r="G2459" s="3" t="s">
        <v>984</v>
      </c>
      <c r="H2459" s="3" t="s">
        <v>1411</v>
      </c>
      <c r="I2459" s="3" t="s">
        <v>59</v>
      </c>
      <c r="J2459" s="3" t="s">
        <v>1806</v>
      </c>
      <c r="K2459" s="3" t="s">
        <v>21</v>
      </c>
      <c r="L2459" s="3" t="s">
        <v>22</v>
      </c>
      <c r="M2459" s="3" t="s">
        <v>1840</v>
      </c>
      <c r="N2459" s="4">
        <v>118500</v>
      </c>
      <c r="O2459" s="4">
        <v>32807217.091000006</v>
      </c>
    </row>
    <row r="2460" spans="1:15" x14ac:dyDescent="0.3">
      <c r="A2460" s="5" t="str">
        <f>List!$I$6</f>
        <v>2018-19</v>
      </c>
      <c r="B2460" s="5" t="s">
        <v>45</v>
      </c>
      <c r="C2460" s="5">
        <v>2</v>
      </c>
      <c r="D2460" s="5" t="s">
        <v>1818</v>
      </c>
      <c r="E2460" s="5" t="s">
        <v>70</v>
      </c>
      <c r="F2460" s="5">
        <v>11</v>
      </c>
      <c r="G2460" s="5" t="s">
        <v>287</v>
      </c>
      <c r="H2460" s="5" t="s">
        <v>797</v>
      </c>
      <c r="I2460" s="5" t="s">
        <v>80</v>
      </c>
      <c r="J2460" s="5" t="s">
        <v>1806</v>
      </c>
      <c r="K2460" s="5" t="s">
        <v>21</v>
      </c>
      <c r="L2460" s="5" t="s">
        <v>22</v>
      </c>
      <c r="M2460" s="5" t="s">
        <v>1841</v>
      </c>
      <c r="N2460" s="6">
        <v>28500</v>
      </c>
      <c r="O2460" s="6">
        <v>7945791.3017999995</v>
      </c>
    </row>
    <row r="2461" spans="1:15" x14ac:dyDescent="0.3">
      <c r="A2461" s="3" t="str">
        <f>List!$I$6</f>
        <v>2018-19</v>
      </c>
      <c r="B2461" s="3" t="s">
        <v>116</v>
      </c>
      <c r="C2461" s="3">
        <v>1</v>
      </c>
      <c r="D2461" s="3" t="s">
        <v>1818</v>
      </c>
      <c r="E2461" s="3" t="s">
        <v>131</v>
      </c>
      <c r="F2461" s="3">
        <v>50</v>
      </c>
      <c r="G2461" s="3" t="s">
        <v>1215</v>
      </c>
      <c r="H2461" s="3" t="s">
        <v>1209</v>
      </c>
      <c r="I2461" s="3" t="s">
        <v>63</v>
      </c>
      <c r="J2461" s="3" t="s">
        <v>86</v>
      </c>
      <c r="K2461" s="3" t="s">
        <v>21</v>
      </c>
      <c r="L2461" s="3" t="s">
        <v>22</v>
      </c>
      <c r="M2461" s="3" t="s">
        <v>1841</v>
      </c>
      <c r="N2461" s="4">
        <v>283500</v>
      </c>
      <c r="O2461" s="4">
        <v>5257523.0159999998</v>
      </c>
    </row>
    <row r="2462" spans="1:15" x14ac:dyDescent="0.3">
      <c r="A2462" s="5" t="str">
        <f>List!$I$6</f>
        <v>2018-19</v>
      </c>
      <c r="B2462" s="5" t="s">
        <v>60</v>
      </c>
      <c r="C2462" s="5">
        <v>6</v>
      </c>
      <c r="D2462" s="5" t="s">
        <v>1819</v>
      </c>
      <c r="E2462" s="5" t="s">
        <v>344</v>
      </c>
      <c r="F2462" s="5">
        <v>36</v>
      </c>
      <c r="G2462" s="5" t="s">
        <v>1127</v>
      </c>
      <c r="H2462" s="5" t="s">
        <v>1518</v>
      </c>
      <c r="I2462" s="5" t="s">
        <v>54</v>
      </c>
      <c r="J2462" s="5" t="s">
        <v>33</v>
      </c>
      <c r="K2462" s="5" t="s">
        <v>48</v>
      </c>
      <c r="L2462" s="5" t="s">
        <v>55</v>
      </c>
      <c r="M2462" s="5" t="s">
        <v>1840</v>
      </c>
      <c r="N2462" s="6">
        <v>87000</v>
      </c>
      <c r="O2462" s="6">
        <v>14264552.271199999</v>
      </c>
    </row>
    <row r="2463" spans="1:15" x14ac:dyDescent="0.3">
      <c r="A2463" s="3" t="str">
        <f>List!$I$6</f>
        <v>2018-19</v>
      </c>
      <c r="B2463" s="3" t="s">
        <v>50</v>
      </c>
      <c r="C2463" s="3">
        <v>11</v>
      </c>
      <c r="D2463" s="3" t="s">
        <v>1817</v>
      </c>
      <c r="E2463" s="3" t="s">
        <v>37</v>
      </c>
      <c r="F2463" s="3">
        <v>8</v>
      </c>
      <c r="G2463" s="3" t="s">
        <v>1133</v>
      </c>
      <c r="H2463" s="3" t="s">
        <v>849</v>
      </c>
      <c r="I2463" s="3" t="s">
        <v>63</v>
      </c>
      <c r="J2463" s="3" t="s">
        <v>72</v>
      </c>
      <c r="K2463" s="3" t="s">
        <v>27</v>
      </c>
      <c r="L2463" s="3" t="s">
        <v>35</v>
      </c>
      <c r="M2463" s="3" t="s">
        <v>1840</v>
      </c>
      <c r="N2463" s="4">
        <v>127500</v>
      </c>
      <c r="O2463" s="4">
        <v>5746253.4359999988</v>
      </c>
    </row>
    <row r="2464" spans="1:15" x14ac:dyDescent="0.3">
      <c r="A2464" s="5" t="str">
        <f>List!$I$6</f>
        <v>2018-19</v>
      </c>
      <c r="B2464" s="5" t="s">
        <v>125</v>
      </c>
      <c r="C2464" s="5">
        <v>7</v>
      </c>
      <c r="D2464" s="5" t="s">
        <v>1816</v>
      </c>
      <c r="E2464" s="5" t="s">
        <v>67</v>
      </c>
      <c r="F2464" s="5">
        <v>51</v>
      </c>
      <c r="G2464" s="5" t="s">
        <v>403</v>
      </c>
      <c r="H2464" s="5" t="s">
        <v>766</v>
      </c>
      <c r="I2464" s="5" t="s">
        <v>80</v>
      </c>
      <c r="J2464" s="5" t="s">
        <v>86</v>
      </c>
      <c r="K2464" s="5" t="s">
        <v>21</v>
      </c>
      <c r="L2464" s="5" t="s">
        <v>22</v>
      </c>
      <c r="M2464" s="5" t="s">
        <v>1840</v>
      </c>
      <c r="N2464" s="6">
        <v>87000</v>
      </c>
      <c r="O2464" s="6">
        <v>3583764.03</v>
      </c>
    </row>
    <row r="2465" spans="1:15" x14ac:dyDescent="0.3">
      <c r="A2465" s="3" t="str">
        <f>List!$I$6</f>
        <v>2018-19</v>
      </c>
      <c r="B2465" s="3" t="s">
        <v>83</v>
      </c>
      <c r="C2465" s="3">
        <v>3</v>
      </c>
      <c r="D2465" s="3" t="s">
        <v>1818</v>
      </c>
      <c r="E2465" s="3" t="s">
        <v>37</v>
      </c>
      <c r="F2465" s="3">
        <v>45</v>
      </c>
      <c r="G2465" s="3" t="s">
        <v>340</v>
      </c>
      <c r="H2465" s="3" t="s">
        <v>1376</v>
      </c>
      <c r="I2465" s="3" t="s">
        <v>54</v>
      </c>
      <c r="J2465" s="3" t="s">
        <v>1806</v>
      </c>
      <c r="K2465" s="3" t="s">
        <v>27</v>
      </c>
      <c r="L2465" s="3" t="s">
        <v>35</v>
      </c>
      <c r="M2465" s="3" t="s">
        <v>1841</v>
      </c>
      <c r="N2465" s="4">
        <v>78000</v>
      </c>
      <c r="O2465" s="4">
        <v>633570.33167999983</v>
      </c>
    </row>
    <row r="2466" spans="1:15" x14ac:dyDescent="0.3">
      <c r="A2466" s="5" t="str">
        <f>List!$I$6</f>
        <v>2018-19</v>
      </c>
      <c r="B2466" s="5" t="s">
        <v>141</v>
      </c>
      <c r="C2466" s="5">
        <v>5</v>
      </c>
      <c r="D2466" s="5" t="s">
        <v>1819</v>
      </c>
      <c r="E2466" s="5" t="s">
        <v>222</v>
      </c>
      <c r="F2466" s="5">
        <v>31</v>
      </c>
      <c r="G2466" s="5" t="s">
        <v>1037</v>
      </c>
      <c r="H2466" s="5" t="s">
        <v>144</v>
      </c>
      <c r="I2466" s="5" t="s">
        <v>59</v>
      </c>
      <c r="J2466" s="5" t="s">
        <v>1806</v>
      </c>
      <c r="K2466" s="5" t="s">
        <v>34</v>
      </c>
      <c r="L2466" s="5" t="s">
        <v>35</v>
      </c>
      <c r="M2466" s="5" t="s">
        <v>1839</v>
      </c>
      <c r="N2466" s="6">
        <v>52500</v>
      </c>
      <c r="O2466" s="6">
        <v>1795602.0390000001</v>
      </c>
    </row>
    <row r="2467" spans="1:15" x14ac:dyDescent="0.3">
      <c r="A2467" s="3" t="str">
        <f>List!$I$6</f>
        <v>2018-19</v>
      </c>
      <c r="B2467" s="3" t="s">
        <v>16</v>
      </c>
      <c r="C2467" s="3">
        <v>10</v>
      </c>
      <c r="D2467" s="3" t="s">
        <v>1817</v>
      </c>
      <c r="E2467" s="3" t="s">
        <v>425</v>
      </c>
      <c r="F2467" s="3">
        <v>27</v>
      </c>
      <c r="G2467" s="3" t="s">
        <v>57</v>
      </c>
      <c r="H2467" s="3" t="s">
        <v>752</v>
      </c>
      <c r="I2467" s="3" t="s">
        <v>32</v>
      </c>
      <c r="J2467" s="3" t="s">
        <v>1806</v>
      </c>
      <c r="K2467" s="3" t="s">
        <v>48</v>
      </c>
      <c r="L2467" s="3" t="s">
        <v>55</v>
      </c>
      <c r="M2467" s="3" t="s">
        <v>1840</v>
      </c>
      <c r="N2467" s="4">
        <v>69000</v>
      </c>
      <c r="O2467" s="4">
        <v>373077.34199999995</v>
      </c>
    </row>
    <row r="2468" spans="1:15" x14ac:dyDescent="0.3">
      <c r="A2468" s="5" t="str">
        <f>List!$I$6</f>
        <v>2018-19</v>
      </c>
      <c r="B2468" s="5" t="s">
        <v>101</v>
      </c>
      <c r="C2468" s="5">
        <v>9</v>
      </c>
      <c r="D2468" s="5" t="s">
        <v>1816</v>
      </c>
      <c r="E2468" s="5" t="s">
        <v>260</v>
      </c>
      <c r="F2468" s="5">
        <v>36</v>
      </c>
      <c r="G2468" s="5" t="s">
        <v>531</v>
      </c>
      <c r="H2468" s="5" t="s">
        <v>643</v>
      </c>
      <c r="I2468" s="5" t="s">
        <v>32</v>
      </c>
      <c r="J2468" s="5" t="s">
        <v>72</v>
      </c>
      <c r="K2468" s="5" t="s">
        <v>48</v>
      </c>
      <c r="L2468" s="5" t="s">
        <v>55</v>
      </c>
      <c r="M2468" s="5" t="s">
        <v>1839</v>
      </c>
      <c r="N2468" s="6">
        <v>87000</v>
      </c>
      <c r="O2468" s="6">
        <v>8749965.0744000003</v>
      </c>
    </row>
    <row r="2469" spans="1:15" x14ac:dyDescent="0.3">
      <c r="A2469" s="3" t="str">
        <f>List!$I$6</f>
        <v>2018-19</v>
      </c>
      <c r="B2469" s="3" t="s">
        <v>50</v>
      </c>
      <c r="C2469" s="3">
        <v>11</v>
      </c>
      <c r="D2469" s="3" t="s">
        <v>1817</v>
      </c>
      <c r="E2469" s="3" t="s">
        <v>67</v>
      </c>
      <c r="F2469" s="3">
        <v>64</v>
      </c>
      <c r="G2469" s="3" t="s">
        <v>114</v>
      </c>
      <c r="H2469" s="3" t="s">
        <v>245</v>
      </c>
      <c r="I2469" s="3" t="s">
        <v>54</v>
      </c>
      <c r="J2469" s="3" t="s">
        <v>33</v>
      </c>
      <c r="K2469" s="3" t="s">
        <v>48</v>
      </c>
      <c r="L2469" s="3" t="s">
        <v>49</v>
      </c>
      <c r="M2469" s="3" t="s">
        <v>1841</v>
      </c>
      <c r="N2469" s="4">
        <v>108000</v>
      </c>
      <c r="O2469" s="4">
        <v>623340.74880000006</v>
      </c>
    </row>
    <row r="2470" spans="1:15" x14ac:dyDescent="0.3">
      <c r="A2470" s="5" t="str">
        <f>List!$I$6</f>
        <v>2018-19</v>
      </c>
      <c r="B2470" s="5" t="s">
        <v>36</v>
      </c>
      <c r="C2470" s="5">
        <v>8</v>
      </c>
      <c r="D2470" s="5" t="s">
        <v>1816</v>
      </c>
      <c r="E2470" s="5" t="s">
        <v>219</v>
      </c>
      <c r="F2470" s="5">
        <v>63</v>
      </c>
      <c r="G2470" s="5" t="s">
        <v>880</v>
      </c>
      <c r="H2470" s="5" t="s">
        <v>293</v>
      </c>
      <c r="I2470" s="5" t="s">
        <v>63</v>
      </c>
      <c r="J2470" s="5" t="s">
        <v>1806</v>
      </c>
      <c r="K2470" s="5" t="s">
        <v>21</v>
      </c>
      <c r="L2470" s="5" t="s">
        <v>22</v>
      </c>
      <c r="M2470" s="5" t="s">
        <v>1841</v>
      </c>
      <c r="N2470" s="6">
        <v>52500</v>
      </c>
      <c r="O2470" s="6">
        <v>241970.652</v>
      </c>
    </row>
    <row r="2471" spans="1:15" x14ac:dyDescent="0.3">
      <c r="A2471" s="3" t="str">
        <f>List!$I$6</f>
        <v>2018-19</v>
      </c>
      <c r="B2471" s="3" t="s">
        <v>50</v>
      </c>
      <c r="C2471" s="3">
        <v>11</v>
      </c>
      <c r="D2471" s="3" t="s">
        <v>1817</v>
      </c>
      <c r="E2471" s="3" t="s">
        <v>463</v>
      </c>
      <c r="F2471" s="3">
        <v>37</v>
      </c>
      <c r="G2471" s="3" t="s">
        <v>189</v>
      </c>
      <c r="H2471" s="3" t="s">
        <v>318</v>
      </c>
      <c r="I2471" s="3" t="s">
        <v>54</v>
      </c>
      <c r="J2471" s="3" t="s">
        <v>1805</v>
      </c>
      <c r="K2471" s="3" t="s">
        <v>21</v>
      </c>
      <c r="L2471" s="3" t="s">
        <v>22</v>
      </c>
      <c r="M2471" s="3" t="s">
        <v>1840</v>
      </c>
      <c r="N2471" s="4">
        <v>73500</v>
      </c>
      <c r="O2471" s="4">
        <v>2455693.0552000003</v>
      </c>
    </row>
    <row r="2472" spans="1:15" x14ac:dyDescent="0.3">
      <c r="A2472" s="5" t="str">
        <f>List!$I$6</f>
        <v>2018-19</v>
      </c>
      <c r="B2472" s="5" t="s">
        <v>83</v>
      </c>
      <c r="C2472" s="5">
        <v>3</v>
      </c>
      <c r="D2472" s="5" t="s">
        <v>1818</v>
      </c>
      <c r="E2472" s="5" t="s">
        <v>202</v>
      </c>
      <c r="F2472" s="5">
        <v>4</v>
      </c>
      <c r="G2472" s="5" t="s">
        <v>1199</v>
      </c>
      <c r="H2472" s="5" t="s">
        <v>967</v>
      </c>
      <c r="I2472" s="5" t="s">
        <v>59</v>
      </c>
      <c r="J2472" s="5" t="s">
        <v>44</v>
      </c>
      <c r="K2472" s="5" t="s">
        <v>27</v>
      </c>
      <c r="L2472" s="5" t="s">
        <v>35</v>
      </c>
      <c r="M2472" s="5" t="s">
        <v>1839</v>
      </c>
      <c r="N2472" s="6">
        <v>81000</v>
      </c>
      <c r="O2472" s="6">
        <v>9293296.3200000022</v>
      </c>
    </row>
    <row r="2473" spans="1:15" x14ac:dyDescent="0.3">
      <c r="A2473" s="3" t="str">
        <f>List!$I$6</f>
        <v>2018-19</v>
      </c>
      <c r="B2473" s="3" t="s">
        <v>141</v>
      </c>
      <c r="C2473" s="3">
        <v>5</v>
      </c>
      <c r="D2473" s="3" t="s">
        <v>1819</v>
      </c>
      <c r="E2473" s="3" t="s">
        <v>126</v>
      </c>
      <c r="F2473" s="3">
        <v>28</v>
      </c>
      <c r="G2473" s="3" t="s">
        <v>1570</v>
      </c>
      <c r="H2473" s="3" t="s">
        <v>1722</v>
      </c>
      <c r="I2473" s="3" t="s">
        <v>54</v>
      </c>
      <c r="J2473" s="3" t="s">
        <v>44</v>
      </c>
      <c r="K2473" s="3" t="s">
        <v>48</v>
      </c>
      <c r="L2473" s="3" t="s">
        <v>49</v>
      </c>
      <c r="M2473" s="3" t="s">
        <v>1840</v>
      </c>
      <c r="N2473" s="4">
        <v>111000</v>
      </c>
      <c r="O2473" s="4">
        <v>272582.57556000003</v>
      </c>
    </row>
    <row r="2474" spans="1:15" x14ac:dyDescent="0.3">
      <c r="A2474" s="5" t="str">
        <f>List!$I$6</f>
        <v>2018-19</v>
      </c>
      <c r="B2474" s="5" t="s">
        <v>76</v>
      </c>
      <c r="C2474" s="5">
        <v>4</v>
      </c>
      <c r="D2474" s="5" t="s">
        <v>1819</v>
      </c>
      <c r="E2474" s="5" t="s">
        <v>56</v>
      </c>
      <c r="F2474" s="5">
        <v>76</v>
      </c>
      <c r="G2474" s="5" t="s">
        <v>1325</v>
      </c>
      <c r="H2474" s="5" t="s">
        <v>982</v>
      </c>
      <c r="I2474" s="5" t="s">
        <v>40</v>
      </c>
      <c r="J2474" s="5" t="s">
        <v>86</v>
      </c>
      <c r="K2474" s="5" t="s">
        <v>48</v>
      </c>
      <c r="L2474" s="5" t="s">
        <v>49</v>
      </c>
      <c r="M2474" s="5" t="s">
        <v>1841</v>
      </c>
      <c r="N2474" s="6">
        <v>27000</v>
      </c>
      <c r="O2474" s="6">
        <v>61307.928</v>
      </c>
    </row>
    <row r="2475" spans="1:15" x14ac:dyDescent="0.3">
      <c r="A2475" s="3" t="str">
        <f>List!$I$6</f>
        <v>2018-19</v>
      </c>
      <c r="B2475" s="3" t="s">
        <v>50</v>
      </c>
      <c r="C2475" s="3">
        <v>11</v>
      </c>
      <c r="D2475" s="3" t="s">
        <v>1817</v>
      </c>
      <c r="E2475" s="3" t="s">
        <v>410</v>
      </c>
      <c r="F2475" s="3">
        <v>28</v>
      </c>
      <c r="G2475" s="3" t="s">
        <v>1240</v>
      </c>
      <c r="H2475" s="3" t="s">
        <v>895</v>
      </c>
      <c r="I2475" s="3" t="s">
        <v>63</v>
      </c>
      <c r="J2475" s="3" t="s">
        <v>33</v>
      </c>
      <c r="K2475" s="3" t="s">
        <v>48</v>
      </c>
      <c r="L2475" s="3" t="s">
        <v>49</v>
      </c>
      <c r="M2475" s="3" t="s">
        <v>1841</v>
      </c>
      <c r="N2475" s="4">
        <v>103500</v>
      </c>
      <c r="O2475" s="4">
        <v>250714.64088000005</v>
      </c>
    </row>
    <row r="2476" spans="1:15" x14ac:dyDescent="0.3">
      <c r="A2476" s="5" t="str">
        <f>List!$I$6</f>
        <v>2018-19</v>
      </c>
      <c r="B2476" s="5" t="s">
        <v>16</v>
      </c>
      <c r="C2476" s="5">
        <v>10</v>
      </c>
      <c r="D2476" s="5" t="s">
        <v>1817</v>
      </c>
      <c r="E2476" s="5" t="s">
        <v>77</v>
      </c>
      <c r="F2476" s="5">
        <v>6</v>
      </c>
      <c r="G2476" s="5" t="s">
        <v>755</v>
      </c>
      <c r="H2476" s="5" t="s">
        <v>1370</v>
      </c>
      <c r="I2476" s="5" t="s">
        <v>63</v>
      </c>
      <c r="J2476" s="5" t="s">
        <v>1805</v>
      </c>
      <c r="K2476" s="5" t="s">
        <v>34</v>
      </c>
      <c r="L2476" s="5" t="s">
        <v>35</v>
      </c>
      <c r="M2476" s="5" t="s">
        <v>1840</v>
      </c>
      <c r="N2476" s="6">
        <v>132000</v>
      </c>
      <c r="O2476" s="6">
        <v>13149668.37888</v>
      </c>
    </row>
    <row r="2477" spans="1:15" x14ac:dyDescent="0.3">
      <c r="A2477" s="3" t="str">
        <f>List!$I$6</f>
        <v>2018-19</v>
      </c>
      <c r="B2477" s="3" t="s">
        <v>76</v>
      </c>
      <c r="C2477" s="3">
        <v>4</v>
      </c>
      <c r="D2477" s="3" t="s">
        <v>1819</v>
      </c>
      <c r="E2477" s="3" t="s">
        <v>84</v>
      </c>
      <c r="F2477" s="3">
        <v>75</v>
      </c>
      <c r="G2477" s="3" t="s">
        <v>1729</v>
      </c>
      <c r="H2477" s="3" t="s">
        <v>736</v>
      </c>
      <c r="I2477" s="3" t="s">
        <v>26</v>
      </c>
      <c r="J2477" s="3" t="s">
        <v>1805</v>
      </c>
      <c r="K2477" s="3" t="s">
        <v>21</v>
      </c>
      <c r="L2477" s="3" t="s">
        <v>22</v>
      </c>
      <c r="M2477" s="3" t="s">
        <v>1841</v>
      </c>
      <c r="N2477" s="4">
        <v>60000</v>
      </c>
      <c r="O2477" s="4">
        <v>308160.77600000007</v>
      </c>
    </row>
    <row r="2478" spans="1:15" x14ac:dyDescent="0.3">
      <c r="A2478" s="5" t="str">
        <f>List!$I$6</f>
        <v>2018-19</v>
      </c>
      <c r="B2478" s="5" t="s">
        <v>101</v>
      </c>
      <c r="C2478" s="5">
        <v>9</v>
      </c>
      <c r="D2478" s="5" t="s">
        <v>1816</v>
      </c>
      <c r="E2478" s="5" t="s">
        <v>160</v>
      </c>
      <c r="F2478" s="5">
        <v>68</v>
      </c>
      <c r="G2478" s="5" t="s">
        <v>1070</v>
      </c>
      <c r="H2478" s="5" t="s">
        <v>526</v>
      </c>
      <c r="I2478" s="5" t="s">
        <v>54</v>
      </c>
      <c r="J2478" s="5" t="s">
        <v>33</v>
      </c>
      <c r="K2478" s="5" t="s">
        <v>34</v>
      </c>
      <c r="L2478" s="5" t="s">
        <v>35</v>
      </c>
      <c r="M2478" s="5" t="s">
        <v>1841</v>
      </c>
      <c r="N2478" s="6">
        <v>142500</v>
      </c>
      <c r="O2478" s="6">
        <v>625287.45400000003</v>
      </c>
    </row>
    <row r="2479" spans="1:15" x14ac:dyDescent="0.3">
      <c r="A2479" s="3" t="str">
        <f>List!$I$6</f>
        <v>2018-19</v>
      </c>
      <c r="B2479" s="3" t="s">
        <v>83</v>
      </c>
      <c r="C2479" s="3">
        <v>3</v>
      </c>
      <c r="D2479" s="3" t="s">
        <v>1818</v>
      </c>
      <c r="E2479" s="3" t="s">
        <v>240</v>
      </c>
      <c r="F2479" s="3">
        <v>39</v>
      </c>
      <c r="G2479" s="3" t="s">
        <v>261</v>
      </c>
      <c r="H2479" s="3" t="s">
        <v>1404</v>
      </c>
      <c r="I2479" s="3" t="s">
        <v>59</v>
      </c>
      <c r="J2479" s="3" t="s">
        <v>72</v>
      </c>
      <c r="K2479" s="3" t="s">
        <v>48</v>
      </c>
      <c r="L2479" s="3" t="s">
        <v>55</v>
      </c>
      <c r="M2479" s="3" t="s">
        <v>1841</v>
      </c>
      <c r="N2479" s="4">
        <v>34500</v>
      </c>
      <c r="O2479" s="4">
        <v>320710.08639999997</v>
      </c>
    </row>
    <row r="2480" spans="1:15" x14ac:dyDescent="0.3">
      <c r="A2480" s="5" t="str">
        <f>List!$I$6</f>
        <v>2018-19</v>
      </c>
      <c r="B2480" s="5" t="s">
        <v>116</v>
      </c>
      <c r="C2480" s="5">
        <v>1</v>
      </c>
      <c r="D2480" s="5" t="s">
        <v>1818</v>
      </c>
      <c r="E2480" s="5" t="s">
        <v>70</v>
      </c>
      <c r="F2480" s="5">
        <v>62</v>
      </c>
      <c r="G2480" s="5" t="s">
        <v>975</v>
      </c>
      <c r="H2480" s="5" t="s">
        <v>1472</v>
      </c>
      <c r="I2480" s="5" t="s">
        <v>32</v>
      </c>
      <c r="J2480" s="5" t="s">
        <v>1806</v>
      </c>
      <c r="K2480" s="5" t="s">
        <v>34</v>
      </c>
      <c r="L2480" s="5" t="s">
        <v>35</v>
      </c>
      <c r="M2480" s="5" t="s">
        <v>1841</v>
      </c>
      <c r="N2480" s="6">
        <v>82500</v>
      </c>
      <c r="O2480" s="6">
        <v>40250010.152000003</v>
      </c>
    </row>
    <row r="2481" spans="1:15" x14ac:dyDescent="0.3">
      <c r="A2481" s="3" t="str">
        <f>List!$I$6</f>
        <v>2018-19</v>
      </c>
      <c r="B2481" s="3" t="s">
        <v>76</v>
      </c>
      <c r="C2481" s="3">
        <v>4</v>
      </c>
      <c r="D2481" s="3" t="s">
        <v>1819</v>
      </c>
      <c r="E2481" s="3" t="s">
        <v>335</v>
      </c>
      <c r="F2481" s="3">
        <v>63</v>
      </c>
      <c r="G2481" s="3" t="s">
        <v>602</v>
      </c>
      <c r="H2481" s="3" t="s">
        <v>409</v>
      </c>
      <c r="I2481" s="3" t="s">
        <v>59</v>
      </c>
      <c r="J2481" s="3" t="s">
        <v>44</v>
      </c>
      <c r="K2481" s="3" t="s">
        <v>21</v>
      </c>
      <c r="L2481" s="3" t="s">
        <v>22</v>
      </c>
      <c r="M2481" s="3" t="s">
        <v>1840</v>
      </c>
      <c r="N2481" s="4">
        <v>31500</v>
      </c>
      <c r="O2481" s="4">
        <v>1431758.5104</v>
      </c>
    </row>
    <row r="2482" spans="1:15" x14ac:dyDescent="0.3">
      <c r="A2482" s="5" t="str">
        <f>List!$I$6</f>
        <v>2018-19</v>
      </c>
      <c r="B2482" s="5" t="s">
        <v>125</v>
      </c>
      <c r="C2482" s="5">
        <v>7</v>
      </c>
      <c r="D2482" s="5" t="s">
        <v>1816</v>
      </c>
      <c r="E2482" s="5" t="s">
        <v>260</v>
      </c>
      <c r="F2482" s="5">
        <v>50</v>
      </c>
      <c r="G2482" s="5" t="s">
        <v>808</v>
      </c>
      <c r="H2482" s="5" t="s">
        <v>1158</v>
      </c>
      <c r="I2482" s="5" t="s">
        <v>32</v>
      </c>
      <c r="J2482" s="5" t="s">
        <v>1805</v>
      </c>
      <c r="K2482" s="5" t="s">
        <v>21</v>
      </c>
      <c r="L2482" s="5" t="s">
        <v>22</v>
      </c>
      <c r="M2482" s="5" t="s">
        <v>1841</v>
      </c>
      <c r="N2482" s="6">
        <v>82500</v>
      </c>
      <c r="O2482" s="6">
        <v>426444.65599999996</v>
      </c>
    </row>
    <row r="2483" spans="1:15" x14ac:dyDescent="0.3">
      <c r="A2483" s="3" t="str">
        <f>List!$I$6</f>
        <v>2018-19</v>
      </c>
      <c r="B2483" s="3" t="s">
        <v>45</v>
      </c>
      <c r="C2483" s="3">
        <v>2</v>
      </c>
      <c r="D2483" s="3" t="s">
        <v>1818</v>
      </c>
      <c r="E2483" s="3" t="s">
        <v>136</v>
      </c>
      <c r="F2483" s="3">
        <v>19</v>
      </c>
      <c r="G2483" s="3" t="s">
        <v>507</v>
      </c>
      <c r="H2483" s="3" t="s">
        <v>62</v>
      </c>
      <c r="I2483" s="3" t="s">
        <v>63</v>
      </c>
      <c r="J2483" s="3" t="s">
        <v>72</v>
      </c>
      <c r="K2483" s="3" t="s">
        <v>48</v>
      </c>
      <c r="L2483" s="3" t="s">
        <v>49</v>
      </c>
      <c r="M2483" s="3" t="s">
        <v>1840</v>
      </c>
      <c r="N2483" s="4">
        <v>60000</v>
      </c>
      <c r="O2483" s="4">
        <v>357553.56800000003</v>
      </c>
    </row>
    <row r="2484" spans="1:15" x14ac:dyDescent="0.3">
      <c r="A2484" s="5" t="str">
        <f>List!$I$6</f>
        <v>2018-19</v>
      </c>
      <c r="B2484" s="5" t="s">
        <v>76</v>
      </c>
      <c r="C2484" s="5">
        <v>4</v>
      </c>
      <c r="D2484" s="5" t="s">
        <v>1819</v>
      </c>
      <c r="E2484" s="5" t="s">
        <v>305</v>
      </c>
      <c r="F2484" s="5">
        <v>64</v>
      </c>
      <c r="G2484" s="5" t="s">
        <v>1556</v>
      </c>
      <c r="H2484" s="5" t="s">
        <v>85</v>
      </c>
      <c r="I2484" s="5" t="s">
        <v>26</v>
      </c>
      <c r="J2484" s="5" t="s">
        <v>86</v>
      </c>
      <c r="K2484" s="5" t="s">
        <v>48</v>
      </c>
      <c r="L2484" s="5" t="s">
        <v>49</v>
      </c>
      <c r="M2484" s="5" t="s">
        <v>1840</v>
      </c>
      <c r="N2484" s="6">
        <v>94500</v>
      </c>
      <c r="O2484" s="6">
        <v>564564.36959999998</v>
      </c>
    </row>
    <row r="2485" spans="1:15" x14ac:dyDescent="0.3">
      <c r="A2485" s="3" t="str">
        <f>List!$I$6</f>
        <v>2018-19</v>
      </c>
      <c r="B2485" s="3" t="s">
        <v>83</v>
      </c>
      <c r="C2485" s="3">
        <v>3</v>
      </c>
      <c r="D2485" s="3" t="s">
        <v>1818</v>
      </c>
      <c r="E2485" s="3" t="s">
        <v>147</v>
      </c>
      <c r="F2485" s="3">
        <v>36</v>
      </c>
      <c r="G2485" s="3" t="s">
        <v>857</v>
      </c>
      <c r="H2485" s="3" t="s">
        <v>1116</v>
      </c>
      <c r="I2485" s="3" t="s">
        <v>40</v>
      </c>
      <c r="J2485" s="3" t="s">
        <v>33</v>
      </c>
      <c r="K2485" s="3" t="s">
        <v>48</v>
      </c>
      <c r="L2485" s="3" t="s">
        <v>55</v>
      </c>
      <c r="M2485" s="3" t="s">
        <v>1839</v>
      </c>
      <c r="N2485" s="4">
        <v>88500</v>
      </c>
      <c r="O2485" s="4">
        <v>1852891.8758</v>
      </c>
    </row>
    <row r="2486" spans="1:15" x14ac:dyDescent="0.3">
      <c r="A2486" s="5" t="str">
        <f>List!$I$6</f>
        <v>2018-19</v>
      </c>
      <c r="B2486" s="5" t="s">
        <v>45</v>
      </c>
      <c r="C2486" s="5">
        <v>2</v>
      </c>
      <c r="D2486" s="5" t="s">
        <v>1818</v>
      </c>
      <c r="E2486" s="5" t="s">
        <v>614</v>
      </c>
      <c r="F2486" s="5">
        <v>39</v>
      </c>
      <c r="G2486" s="5" t="s">
        <v>1730</v>
      </c>
      <c r="H2486" s="5" t="s">
        <v>414</v>
      </c>
      <c r="I2486" s="5" t="s">
        <v>63</v>
      </c>
      <c r="J2486" s="5" t="s">
        <v>33</v>
      </c>
      <c r="K2486" s="5" t="s">
        <v>48</v>
      </c>
      <c r="L2486" s="5" t="s">
        <v>55</v>
      </c>
      <c r="M2486" s="5" t="s">
        <v>1840</v>
      </c>
      <c r="N2486" s="6">
        <v>91500</v>
      </c>
      <c r="O2486" s="6">
        <v>14573390.045940001</v>
      </c>
    </row>
    <row r="2487" spans="1:15" x14ac:dyDescent="0.3">
      <c r="A2487" s="3" t="str">
        <f>List!$I$6</f>
        <v>2018-19</v>
      </c>
      <c r="B2487" s="3" t="s">
        <v>16</v>
      </c>
      <c r="C2487" s="3">
        <v>10</v>
      </c>
      <c r="D2487" s="3" t="s">
        <v>1817</v>
      </c>
      <c r="E2487" s="3" t="s">
        <v>64</v>
      </c>
      <c r="F2487" s="3">
        <v>58</v>
      </c>
      <c r="G2487" s="3" t="s">
        <v>673</v>
      </c>
      <c r="H2487" s="3" t="s">
        <v>532</v>
      </c>
      <c r="I2487" s="3" t="s">
        <v>32</v>
      </c>
      <c r="J2487" s="3" t="s">
        <v>72</v>
      </c>
      <c r="K2487" s="3" t="s">
        <v>27</v>
      </c>
      <c r="L2487" s="3" t="s">
        <v>28</v>
      </c>
      <c r="M2487" s="3" t="s">
        <v>1840</v>
      </c>
      <c r="N2487" s="4">
        <v>114000</v>
      </c>
      <c r="O2487" s="4">
        <v>5340015.5423999997</v>
      </c>
    </row>
    <row r="2488" spans="1:15" x14ac:dyDescent="0.3">
      <c r="A2488" s="5" t="str">
        <f>List!$I$6</f>
        <v>2018-19</v>
      </c>
      <c r="B2488" s="5" t="s">
        <v>16</v>
      </c>
      <c r="C2488" s="5">
        <v>10</v>
      </c>
      <c r="D2488" s="5" t="s">
        <v>1817</v>
      </c>
      <c r="E2488" s="5" t="s">
        <v>84</v>
      </c>
      <c r="F2488" s="5">
        <v>28</v>
      </c>
      <c r="G2488" s="5" t="s">
        <v>718</v>
      </c>
      <c r="H2488" s="5" t="s">
        <v>702</v>
      </c>
      <c r="I2488" s="5" t="s">
        <v>80</v>
      </c>
      <c r="J2488" s="5" t="s">
        <v>44</v>
      </c>
      <c r="K2488" s="5" t="s">
        <v>48</v>
      </c>
      <c r="L2488" s="5" t="s">
        <v>49</v>
      </c>
      <c r="M2488" s="5" t="s">
        <v>1841</v>
      </c>
      <c r="N2488" s="6">
        <v>93000</v>
      </c>
      <c r="O2488" s="6">
        <v>21858123.4608</v>
      </c>
    </row>
    <row r="2489" spans="1:15" x14ac:dyDescent="0.3">
      <c r="A2489" s="3" t="str">
        <f>List!$I$6</f>
        <v>2018-19</v>
      </c>
      <c r="B2489" s="3" t="s">
        <v>36</v>
      </c>
      <c r="C2489" s="3">
        <v>8</v>
      </c>
      <c r="D2489" s="3" t="s">
        <v>1816</v>
      </c>
      <c r="E2489" s="3" t="s">
        <v>145</v>
      </c>
      <c r="F2489" s="3">
        <v>53</v>
      </c>
      <c r="G2489" s="3" t="s">
        <v>1092</v>
      </c>
      <c r="H2489" s="3" t="s">
        <v>805</v>
      </c>
      <c r="I2489" s="3" t="s">
        <v>32</v>
      </c>
      <c r="J2489" s="3" t="s">
        <v>1805</v>
      </c>
      <c r="K2489" s="3" t="s">
        <v>21</v>
      </c>
      <c r="L2489" s="3" t="s">
        <v>22</v>
      </c>
      <c r="M2489" s="3" t="s">
        <v>1840</v>
      </c>
      <c r="N2489" s="4">
        <v>63000</v>
      </c>
      <c r="O2489" s="4">
        <v>3144237.5580000007</v>
      </c>
    </row>
    <row r="2490" spans="1:15" x14ac:dyDescent="0.3">
      <c r="A2490" s="5" t="str">
        <f>List!$I$6</f>
        <v>2018-19</v>
      </c>
      <c r="B2490" s="5" t="s">
        <v>83</v>
      </c>
      <c r="C2490" s="5">
        <v>3</v>
      </c>
      <c r="D2490" s="5" t="s">
        <v>1818</v>
      </c>
      <c r="E2490" s="5" t="s">
        <v>342</v>
      </c>
      <c r="F2490" s="5">
        <v>42</v>
      </c>
      <c r="G2490" s="5" t="s">
        <v>1731</v>
      </c>
      <c r="H2490" s="5" t="s">
        <v>878</v>
      </c>
      <c r="I2490" s="5" t="s">
        <v>80</v>
      </c>
      <c r="J2490" s="5" t="s">
        <v>1805</v>
      </c>
      <c r="K2490" s="5" t="s">
        <v>21</v>
      </c>
      <c r="L2490" s="5" t="s">
        <v>22</v>
      </c>
      <c r="M2490" s="5" t="s">
        <v>1839</v>
      </c>
      <c r="N2490" s="6">
        <v>25500</v>
      </c>
      <c r="O2490" s="6">
        <v>3750368.3646</v>
      </c>
    </row>
    <row r="2491" spans="1:15" x14ac:dyDescent="0.3">
      <c r="A2491" s="3" t="str">
        <f>List!$I$6</f>
        <v>2018-19</v>
      </c>
      <c r="B2491" s="3" t="s">
        <v>116</v>
      </c>
      <c r="C2491" s="3">
        <v>1</v>
      </c>
      <c r="D2491" s="3" t="s">
        <v>1818</v>
      </c>
      <c r="E2491" s="3" t="s">
        <v>543</v>
      </c>
      <c r="F2491" s="3">
        <v>75</v>
      </c>
      <c r="G2491" s="3" t="s">
        <v>619</v>
      </c>
      <c r="H2491" s="3" t="s">
        <v>204</v>
      </c>
      <c r="I2491" s="3" t="s">
        <v>59</v>
      </c>
      <c r="J2491" s="3" t="s">
        <v>86</v>
      </c>
      <c r="K2491" s="3" t="s">
        <v>21</v>
      </c>
      <c r="L2491" s="3" t="s">
        <v>22</v>
      </c>
      <c r="M2491" s="3" t="s">
        <v>1840</v>
      </c>
      <c r="N2491" s="4">
        <v>49500</v>
      </c>
      <c r="O2491" s="4">
        <v>8815757.1612</v>
      </c>
    </row>
    <row r="2492" spans="1:15" x14ac:dyDescent="0.3">
      <c r="A2492" s="5" t="str">
        <f>List!$I$6</f>
        <v>2018-19</v>
      </c>
      <c r="B2492" s="5" t="s">
        <v>76</v>
      </c>
      <c r="C2492" s="5">
        <v>4</v>
      </c>
      <c r="D2492" s="5" t="s">
        <v>1819</v>
      </c>
      <c r="E2492" s="5" t="s">
        <v>119</v>
      </c>
      <c r="F2492" s="5">
        <v>22</v>
      </c>
      <c r="G2492" s="5" t="s">
        <v>847</v>
      </c>
      <c r="H2492" s="5" t="s">
        <v>1020</v>
      </c>
      <c r="I2492" s="5" t="s">
        <v>59</v>
      </c>
      <c r="J2492" s="5" t="s">
        <v>86</v>
      </c>
      <c r="K2492" s="5" t="s">
        <v>48</v>
      </c>
      <c r="L2492" s="5" t="s">
        <v>55</v>
      </c>
      <c r="M2492" s="5" t="s">
        <v>1841</v>
      </c>
      <c r="N2492" s="6">
        <v>30000</v>
      </c>
      <c r="O2492" s="6">
        <v>1761321.32</v>
      </c>
    </row>
    <row r="2493" spans="1:15" x14ac:dyDescent="0.3">
      <c r="A2493" s="3" t="str">
        <f>List!$I$6</f>
        <v>2018-19</v>
      </c>
      <c r="B2493" s="3" t="s">
        <v>101</v>
      </c>
      <c r="C2493" s="3">
        <v>9</v>
      </c>
      <c r="D2493" s="3" t="s">
        <v>1816</v>
      </c>
      <c r="E2493" s="3" t="s">
        <v>475</v>
      </c>
      <c r="F2493" s="3">
        <v>67</v>
      </c>
      <c r="G2493" s="3" t="s">
        <v>478</v>
      </c>
      <c r="H2493" s="3" t="s">
        <v>237</v>
      </c>
      <c r="I2493" s="3" t="s">
        <v>54</v>
      </c>
      <c r="J2493" s="3" t="s">
        <v>1805</v>
      </c>
      <c r="K2493" s="3" t="s">
        <v>34</v>
      </c>
      <c r="L2493" s="3" t="s">
        <v>35</v>
      </c>
      <c r="M2493" s="3" t="s">
        <v>1841</v>
      </c>
      <c r="N2493" s="4">
        <v>63000</v>
      </c>
      <c r="O2493" s="4">
        <v>4735543.2062399993</v>
      </c>
    </row>
    <row r="2494" spans="1:15" x14ac:dyDescent="0.3">
      <c r="A2494" s="5" t="str">
        <f>List!$I$6</f>
        <v>2018-19</v>
      </c>
      <c r="B2494" s="5" t="s">
        <v>60</v>
      </c>
      <c r="C2494" s="5">
        <v>6</v>
      </c>
      <c r="D2494" s="5" t="s">
        <v>1819</v>
      </c>
      <c r="E2494" s="5" t="s">
        <v>180</v>
      </c>
      <c r="F2494" s="5">
        <v>77</v>
      </c>
      <c r="G2494" s="5" t="s">
        <v>931</v>
      </c>
      <c r="H2494" s="5" t="s">
        <v>1268</v>
      </c>
      <c r="I2494" s="5" t="s">
        <v>26</v>
      </c>
      <c r="J2494" s="5" t="s">
        <v>86</v>
      </c>
      <c r="K2494" s="5" t="s">
        <v>27</v>
      </c>
      <c r="L2494" s="5" t="s">
        <v>28</v>
      </c>
      <c r="M2494" s="5" t="s">
        <v>1841</v>
      </c>
      <c r="N2494" s="6">
        <v>82500</v>
      </c>
      <c r="O2494" s="6">
        <v>190105.03600000002</v>
      </c>
    </row>
    <row r="2495" spans="1:15" x14ac:dyDescent="0.3">
      <c r="A2495" s="3" t="str">
        <f>List!$I$6</f>
        <v>2018-19</v>
      </c>
      <c r="B2495" s="3" t="s">
        <v>141</v>
      </c>
      <c r="C2495" s="3">
        <v>5</v>
      </c>
      <c r="D2495" s="3" t="s">
        <v>1819</v>
      </c>
      <c r="E2495" s="3" t="s">
        <v>180</v>
      </c>
      <c r="F2495" s="3">
        <v>69</v>
      </c>
      <c r="G2495" s="3" t="s">
        <v>767</v>
      </c>
      <c r="H2495" s="3" t="s">
        <v>935</v>
      </c>
      <c r="I2495" s="3" t="s">
        <v>40</v>
      </c>
      <c r="J2495" s="3" t="s">
        <v>44</v>
      </c>
      <c r="K2495" s="3" t="s">
        <v>34</v>
      </c>
      <c r="L2495" s="3" t="s">
        <v>35</v>
      </c>
      <c r="M2495" s="3" t="s">
        <v>1839</v>
      </c>
      <c r="N2495" s="4">
        <v>40500</v>
      </c>
      <c r="O2495" s="4">
        <v>1379428.38</v>
      </c>
    </row>
    <row r="2496" spans="1:15" x14ac:dyDescent="0.3">
      <c r="A2496" s="5" t="str">
        <f>List!$I$6</f>
        <v>2018-19</v>
      </c>
      <c r="B2496" s="5" t="s">
        <v>141</v>
      </c>
      <c r="C2496" s="5">
        <v>5</v>
      </c>
      <c r="D2496" s="5" t="s">
        <v>1819</v>
      </c>
      <c r="E2496" s="5" t="s">
        <v>104</v>
      </c>
      <c r="F2496" s="5">
        <v>39</v>
      </c>
      <c r="G2496" s="5" t="s">
        <v>1030</v>
      </c>
      <c r="H2496" s="5" t="s">
        <v>1110</v>
      </c>
      <c r="I2496" s="5" t="s">
        <v>32</v>
      </c>
      <c r="J2496" s="5" t="s">
        <v>1805</v>
      </c>
      <c r="K2496" s="5" t="s">
        <v>48</v>
      </c>
      <c r="L2496" s="5" t="s">
        <v>55</v>
      </c>
      <c r="M2496" s="5" t="s">
        <v>1840</v>
      </c>
      <c r="N2496" s="6">
        <v>142500</v>
      </c>
      <c r="O2496" s="6">
        <v>1144380.8376000002</v>
      </c>
    </row>
    <row r="2497" spans="1:15" x14ac:dyDescent="0.3">
      <c r="A2497" s="3" t="str">
        <f>List!$I$6</f>
        <v>2018-19</v>
      </c>
      <c r="B2497" s="3" t="s">
        <v>125</v>
      </c>
      <c r="C2497" s="3">
        <v>7</v>
      </c>
      <c r="D2497" s="3" t="s">
        <v>1816</v>
      </c>
      <c r="E2497" s="3" t="s">
        <v>77</v>
      </c>
      <c r="F2497" s="3">
        <v>21</v>
      </c>
      <c r="G2497" s="3" t="s">
        <v>1732</v>
      </c>
      <c r="H2497" s="3" t="s">
        <v>1488</v>
      </c>
      <c r="I2497" s="3" t="s">
        <v>59</v>
      </c>
      <c r="J2497" s="3" t="s">
        <v>86</v>
      </c>
      <c r="K2497" s="3" t="s">
        <v>34</v>
      </c>
      <c r="L2497" s="3" t="s">
        <v>35</v>
      </c>
      <c r="M2497" s="3" t="s">
        <v>1840</v>
      </c>
      <c r="N2497" s="4">
        <v>76500</v>
      </c>
      <c r="O2497" s="4">
        <v>316834.44408000004</v>
      </c>
    </row>
    <row r="2498" spans="1:15" x14ac:dyDescent="0.3">
      <c r="A2498" s="5" t="str">
        <f>List!$I$6</f>
        <v>2018-19</v>
      </c>
      <c r="B2498" s="5" t="s">
        <v>92</v>
      </c>
      <c r="C2498" s="5">
        <v>12</v>
      </c>
      <c r="D2498" s="5" t="s">
        <v>1817</v>
      </c>
      <c r="E2498" s="5" t="s">
        <v>543</v>
      </c>
      <c r="F2498" s="5">
        <v>60</v>
      </c>
      <c r="G2498" s="5" t="s">
        <v>635</v>
      </c>
      <c r="H2498" s="5" t="s">
        <v>140</v>
      </c>
      <c r="I2498" s="5" t="s">
        <v>54</v>
      </c>
      <c r="J2498" s="5" t="s">
        <v>86</v>
      </c>
      <c r="K2498" s="5" t="s">
        <v>27</v>
      </c>
      <c r="L2498" s="5" t="s">
        <v>28</v>
      </c>
      <c r="M2498" s="5" t="s">
        <v>1840</v>
      </c>
      <c r="N2498" s="6">
        <v>96000</v>
      </c>
      <c r="O2498" s="6">
        <v>5545775.7244800003</v>
      </c>
    </row>
    <row r="2499" spans="1:15" x14ac:dyDescent="0.3">
      <c r="A2499" s="3" t="str">
        <f>List!$I$6</f>
        <v>2018-19</v>
      </c>
      <c r="B2499" s="3" t="s">
        <v>76</v>
      </c>
      <c r="C2499" s="3">
        <v>4</v>
      </c>
      <c r="D2499" s="3" t="s">
        <v>1819</v>
      </c>
      <c r="E2499" s="3" t="s">
        <v>214</v>
      </c>
      <c r="F2499" s="3">
        <v>7</v>
      </c>
      <c r="G2499" s="3" t="s">
        <v>494</v>
      </c>
      <c r="H2499" s="3" t="s">
        <v>1131</v>
      </c>
      <c r="I2499" s="3" t="s">
        <v>32</v>
      </c>
      <c r="J2499" s="3" t="s">
        <v>1805</v>
      </c>
      <c r="K2499" s="3" t="s">
        <v>34</v>
      </c>
      <c r="L2499" s="3" t="s">
        <v>35</v>
      </c>
      <c r="M2499" s="3" t="s">
        <v>1840</v>
      </c>
      <c r="N2499" s="4">
        <v>66000</v>
      </c>
      <c r="O2499" s="4">
        <v>1353557.304</v>
      </c>
    </row>
    <row r="2500" spans="1:15" x14ac:dyDescent="0.3">
      <c r="A2500" s="5" t="str">
        <f>List!$I$6</f>
        <v>2018-19</v>
      </c>
      <c r="B2500" s="5" t="s">
        <v>101</v>
      </c>
      <c r="C2500" s="5">
        <v>9</v>
      </c>
      <c r="D2500" s="5" t="s">
        <v>1816</v>
      </c>
      <c r="E2500" s="5" t="s">
        <v>46</v>
      </c>
      <c r="F2500" s="5">
        <v>17</v>
      </c>
      <c r="G2500" s="5" t="s">
        <v>1252</v>
      </c>
      <c r="H2500" s="5" t="s">
        <v>347</v>
      </c>
      <c r="I2500" s="5" t="s">
        <v>26</v>
      </c>
      <c r="J2500" s="5" t="s">
        <v>1805</v>
      </c>
      <c r="K2500" s="5" t="s">
        <v>27</v>
      </c>
      <c r="L2500" s="5" t="s">
        <v>28</v>
      </c>
      <c r="M2500" s="5" t="s">
        <v>1839</v>
      </c>
      <c r="N2500" s="6">
        <v>43500</v>
      </c>
      <c r="O2500" s="6">
        <v>306724.43340000004</v>
      </c>
    </row>
    <row r="2501" spans="1:15" x14ac:dyDescent="0.3">
      <c r="A2501" s="3" t="str">
        <f>List!$I$6</f>
        <v>2018-19</v>
      </c>
      <c r="B2501" s="3" t="s">
        <v>125</v>
      </c>
      <c r="C2501" s="3">
        <v>7</v>
      </c>
      <c r="D2501" s="3" t="s">
        <v>1816</v>
      </c>
      <c r="E2501" s="3" t="s">
        <v>37</v>
      </c>
      <c r="F2501" s="3">
        <v>53</v>
      </c>
      <c r="G2501" s="3" t="s">
        <v>1721</v>
      </c>
      <c r="H2501" s="3" t="s">
        <v>764</v>
      </c>
      <c r="I2501" s="3" t="s">
        <v>63</v>
      </c>
      <c r="J2501" s="3" t="s">
        <v>44</v>
      </c>
      <c r="K2501" s="3" t="s">
        <v>21</v>
      </c>
      <c r="L2501" s="3" t="s">
        <v>22</v>
      </c>
      <c r="M2501" s="3" t="s">
        <v>1840</v>
      </c>
      <c r="N2501" s="4">
        <v>39000</v>
      </c>
      <c r="O2501" s="4">
        <v>794365.22879999992</v>
      </c>
    </row>
    <row r="2502" spans="1:15" x14ac:dyDescent="0.3">
      <c r="A2502" s="5" t="str">
        <f>List!$I$6</f>
        <v>2018-19</v>
      </c>
      <c r="B2502" s="5" t="s">
        <v>141</v>
      </c>
      <c r="C2502" s="5">
        <v>5</v>
      </c>
      <c r="D2502" s="5" t="s">
        <v>1819</v>
      </c>
      <c r="E2502" s="5" t="s">
        <v>226</v>
      </c>
      <c r="F2502" s="5">
        <v>81</v>
      </c>
      <c r="G2502" s="5" t="s">
        <v>390</v>
      </c>
      <c r="H2502" s="5" t="s">
        <v>185</v>
      </c>
      <c r="I2502" s="5" t="s">
        <v>54</v>
      </c>
      <c r="J2502" s="5" t="s">
        <v>86</v>
      </c>
      <c r="K2502" s="5" t="s">
        <v>48</v>
      </c>
      <c r="L2502" s="5" t="s">
        <v>49</v>
      </c>
      <c r="M2502" s="5" t="s">
        <v>1840</v>
      </c>
      <c r="N2502" s="6">
        <v>109500</v>
      </c>
      <c r="O2502" s="6">
        <v>572748.42240000004</v>
      </c>
    </row>
    <row r="2503" spans="1:15" x14ac:dyDescent="0.3">
      <c r="A2503" s="3" t="str">
        <f>List!$I$6</f>
        <v>2018-19</v>
      </c>
      <c r="B2503" s="3" t="s">
        <v>76</v>
      </c>
      <c r="C2503" s="3">
        <v>4</v>
      </c>
      <c r="D2503" s="3" t="s">
        <v>1819</v>
      </c>
      <c r="E2503" s="3" t="s">
        <v>77</v>
      </c>
      <c r="F2503" s="3">
        <v>26</v>
      </c>
      <c r="G2503" s="3" t="s">
        <v>844</v>
      </c>
      <c r="H2503" s="3" t="s">
        <v>1467</v>
      </c>
      <c r="I2503" s="3" t="s">
        <v>54</v>
      </c>
      <c r="J2503" s="3" t="s">
        <v>44</v>
      </c>
      <c r="K2503" s="3" t="s">
        <v>27</v>
      </c>
      <c r="L2503" s="3" t="s">
        <v>28</v>
      </c>
      <c r="M2503" s="3" t="s">
        <v>1840</v>
      </c>
      <c r="N2503" s="4">
        <v>81000</v>
      </c>
      <c r="O2503" s="4">
        <v>13959235.4616</v>
      </c>
    </row>
    <row r="2504" spans="1:15" x14ac:dyDescent="0.3">
      <c r="A2504" s="5" t="str">
        <f>List!$I$6</f>
        <v>2018-19</v>
      </c>
      <c r="B2504" s="5" t="s">
        <v>125</v>
      </c>
      <c r="C2504" s="5">
        <v>7</v>
      </c>
      <c r="D2504" s="5" t="s">
        <v>1816</v>
      </c>
      <c r="E2504" s="5" t="s">
        <v>41</v>
      </c>
      <c r="F2504" s="5">
        <v>11</v>
      </c>
      <c r="G2504" s="5" t="s">
        <v>1312</v>
      </c>
      <c r="H2504" s="5" t="s">
        <v>387</v>
      </c>
      <c r="I2504" s="5" t="s">
        <v>40</v>
      </c>
      <c r="J2504" s="5" t="s">
        <v>44</v>
      </c>
      <c r="K2504" s="5" t="s">
        <v>21</v>
      </c>
      <c r="L2504" s="5" t="s">
        <v>22</v>
      </c>
      <c r="M2504" s="5" t="s">
        <v>1840</v>
      </c>
      <c r="N2504" s="6">
        <v>36000</v>
      </c>
      <c r="O2504" s="6">
        <v>3201391.4591999995</v>
      </c>
    </row>
    <row r="2505" spans="1:15" x14ac:dyDescent="0.3">
      <c r="A2505" s="3" t="str">
        <f>List!$I$6</f>
        <v>2018-19</v>
      </c>
      <c r="B2505" s="3" t="s">
        <v>101</v>
      </c>
      <c r="C2505" s="3">
        <v>9</v>
      </c>
      <c r="D2505" s="3" t="s">
        <v>1816</v>
      </c>
      <c r="E2505" s="3" t="s">
        <v>77</v>
      </c>
      <c r="F2505" s="3">
        <v>3</v>
      </c>
      <c r="G2505" s="3" t="s">
        <v>1552</v>
      </c>
      <c r="H2505" s="3" t="s">
        <v>231</v>
      </c>
      <c r="I2505" s="3" t="s">
        <v>32</v>
      </c>
      <c r="J2505" s="3" t="s">
        <v>33</v>
      </c>
      <c r="K2505" s="3" t="s">
        <v>27</v>
      </c>
      <c r="L2505" s="3" t="s">
        <v>35</v>
      </c>
      <c r="M2505" s="3" t="s">
        <v>1841</v>
      </c>
      <c r="N2505" s="4">
        <v>91500</v>
      </c>
      <c r="O2505" s="4">
        <v>416857.67639999994</v>
      </c>
    </row>
    <row r="2506" spans="1:15" x14ac:dyDescent="0.3">
      <c r="A2506" s="5" t="str">
        <f>List!$I$6</f>
        <v>2018-19</v>
      </c>
      <c r="B2506" s="5" t="s">
        <v>83</v>
      </c>
      <c r="C2506" s="5">
        <v>3</v>
      </c>
      <c r="D2506" s="5" t="s">
        <v>1818</v>
      </c>
      <c r="E2506" s="5" t="s">
        <v>286</v>
      </c>
      <c r="F2506" s="5">
        <v>36</v>
      </c>
      <c r="G2506" s="5" t="s">
        <v>1558</v>
      </c>
      <c r="H2506" s="5" t="s">
        <v>985</v>
      </c>
      <c r="I2506" s="5" t="s">
        <v>40</v>
      </c>
      <c r="J2506" s="5" t="s">
        <v>72</v>
      </c>
      <c r="K2506" s="5" t="s">
        <v>48</v>
      </c>
      <c r="L2506" s="5" t="s">
        <v>55</v>
      </c>
      <c r="M2506" s="5" t="s">
        <v>1841</v>
      </c>
      <c r="N2506" s="6">
        <v>76500</v>
      </c>
      <c r="O2506" s="6">
        <v>2214673.6127999998</v>
      </c>
    </row>
    <row r="2507" spans="1:15" x14ac:dyDescent="0.3">
      <c r="A2507" s="3" t="str">
        <f>List!$I$6</f>
        <v>2018-19</v>
      </c>
      <c r="B2507" s="3" t="s">
        <v>16</v>
      </c>
      <c r="C2507" s="3">
        <v>10</v>
      </c>
      <c r="D2507" s="3" t="s">
        <v>1817</v>
      </c>
      <c r="E2507" s="3" t="s">
        <v>163</v>
      </c>
      <c r="F2507" s="3">
        <v>19</v>
      </c>
      <c r="G2507" s="3" t="s">
        <v>1715</v>
      </c>
      <c r="H2507" s="3" t="s">
        <v>1543</v>
      </c>
      <c r="I2507" s="3" t="s">
        <v>80</v>
      </c>
      <c r="J2507" s="3" t="s">
        <v>72</v>
      </c>
      <c r="K2507" s="3" t="s">
        <v>48</v>
      </c>
      <c r="L2507" s="3" t="s">
        <v>49</v>
      </c>
      <c r="M2507" s="3" t="s">
        <v>1840</v>
      </c>
      <c r="N2507" s="4">
        <v>97500</v>
      </c>
      <c r="O2507" s="4">
        <v>28569927.243000001</v>
      </c>
    </row>
    <row r="2508" spans="1:15" x14ac:dyDescent="0.3">
      <c r="A2508" s="5" t="str">
        <f>List!$I$6</f>
        <v>2018-19</v>
      </c>
      <c r="B2508" s="5" t="s">
        <v>83</v>
      </c>
      <c r="C2508" s="5">
        <v>3</v>
      </c>
      <c r="D2508" s="5" t="s">
        <v>1818</v>
      </c>
      <c r="E2508" s="5" t="s">
        <v>274</v>
      </c>
      <c r="F2508" s="5">
        <v>12</v>
      </c>
      <c r="G2508" s="5" t="s">
        <v>105</v>
      </c>
      <c r="H2508" s="5" t="s">
        <v>1334</v>
      </c>
      <c r="I2508" s="5" t="s">
        <v>32</v>
      </c>
      <c r="J2508" s="5" t="s">
        <v>44</v>
      </c>
      <c r="K2508" s="5" t="s">
        <v>48</v>
      </c>
      <c r="L2508" s="5" t="s">
        <v>55</v>
      </c>
      <c r="M2508" s="5" t="s">
        <v>1840</v>
      </c>
      <c r="N2508" s="6">
        <v>25500</v>
      </c>
      <c r="O2508" s="6">
        <v>18286972.352000002</v>
      </c>
    </row>
    <row r="2509" spans="1:15" x14ac:dyDescent="0.3">
      <c r="A2509" s="3" t="str">
        <f>List!$I$6</f>
        <v>2018-19</v>
      </c>
      <c r="B2509" s="3" t="s">
        <v>125</v>
      </c>
      <c r="C2509" s="3">
        <v>7</v>
      </c>
      <c r="D2509" s="3" t="s">
        <v>1816</v>
      </c>
      <c r="E2509" s="3" t="s">
        <v>131</v>
      </c>
      <c r="F2509" s="3">
        <v>42</v>
      </c>
      <c r="G2509" s="3" t="s">
        <v>488</v>
      </c>
      <c r="H2509" s="3" t="s">
        <v>1411</v>
      </c>
      <c r="I2509" s="3" t="s">
        <v>59</v>
      </c>
      <c r="J2509" s="3" t="s">
        <v>1806</v>
      </c>
      <c r="K2509" s="3" t="s">
        <v>21</v>
      </c>
      <c r="L2509" s="3" t="s">
        <v>22</v>
      </c>
      <c r="M2509" s="3" t="s">
        <v>1839</v>
      </c>
      <c r="N2509" s="4">
        <v>81000</v>
      </c>
      <c r="O2509" s="4">
        <v>854234.6669999999</v>
      </c>
    </row>
    <row r="2510" spans="1:15" x14ac:dyDescent="0.3">
      <c r="A2510" s="5" t="str">
        <f>List!$I$6</f>
        <v>2018-19</v>
      </c>
      <c r="B2510" s="5" t="s">
        <v>50</v>
      </c>
      <c r="C2510" s="5">
        <v>11</v>
      </c>
      <c r="D2510" s="5" t="s">
        <v>1817</v>
      </c>
      <c r="E2510" s="5" t="s">
        <v>335</v>
      </c>
      <c r="F2510" s="5">
        <v>27</v>
      </c>
      <c r="G2510" s="5" t="s">
        <v>1480</v>
      </c>
      <c r="H2510" s="5" t="s">
        <v>213</v>
      </c>
      <c r="I2510" s="5" t="s">
        <v>63</v>
      </c>
      <c r="J2510" s="5" t="s">
        <v>1806</v>
      </c>
      <c r="K2510" s="5" t="s">
        <v>48</v>
      </c>
      <c r="L2510" s="5" t="s">
        <v>55</v>
      </c>
      <c r="M2510" s="5" t="s">
        <v>1840</v>
      </c>
      <c r="N2510" s="6">
        <v>30000</v>
      </c>
      <c r="O2510" s="6">
        <v>13141697.382000001</v>
      </c>
    </row>
    <row r="2511" spans="1:15" x14ac:dyDescent="0.3">
      <c r="A2511" s="3" t="str">
        <f>List!$I$6</f>
        <v>2018-19</v>
      </c>
      <c r="B2511" s="3" t="s">
        <v>45</v>
      </c>
      <c r="C2511" s="3">
        <v>2</v>
      </c>
      <c r="D2511" s="3" t="s">
        <v>1818</v>
      </c>
      <c r="E2511" s="3" t="s">
        <v>274</v>
      </c>
      <c r="F2511" s="3">
        <v>24</v>
      </c>
      <c r="G2511" s="3" t="s">
        <v>1501</v>
      </c>
      <c r="H2511" s="3" t="s">
        <v>609</v>
      </c>
      <c r="I2511" s="3" t="s">
        <v>20</v>
      </c>
      <c r="J2511" s="3" t="s">
        <v>72</v>
      </c>
      <c r="K2511" s="3" t="s">
        <v>48</v>
      </c>
      <c r="L2511" s="3" t="s">
        <v>49</v>
      </c>
      <c r="M2511" s="3" t="s">
        <v>1839</v>
      </c>
      <c r="N2511" s="4">
        <v>78000</v>
      </c>
      <c r="O2511" s="4">
        <v>1312988.7513600001</v>
      </c>
    </row>
    <row r="2512" spans="1:15" x14ac:dyDescent="0.3">
      <c r="A2512" s="5" t="str">
        <f>List!$I$6</f>
        <v>2018-19</v>
      </c>
      <c r="B2512" s="5" t="s">
        <v>50</v>
      </c>
      <c r="C2512" s="5">
        <v>11</v>
      </c>
      <c r="D2512" s="5" t="s">
        <v>1817</v>
      </c>
      <c r="E2512" s="5" t="s">
        <v>188</v>
      </c>
      <c r="F2512" s="5">
        <v>78</v>
      </c>
      <c r="G2512" s="5" t="s">
        <v>1558</v>
      </c>
      <c r="H2512" s="5" t="s">
        <v>1065</v>
      </c>
      <c r="I2512" s="5" t="s">
        <v>80</v>
      </c>
      <c r="J2512" s="5" t="s">
        <v>33</v>
      </c>
      <c r="K2512" s="5" t="s">
        <v>27</v>
      </c>
      <c r="L2512" s="5" t="s">
        <v>28</v>
      </c>
      <c r="M2512" s="5" t="s">
        <v>1841</v>
      </c>
      <c r="N2512" s="6">
        <v>76500</v>
      </c>
      <c r="O2512" s="6">
        <v>2214673.6127999998</v>
      </c>
    </row>
    <row r="2513" spans="1:15" x14ac:dyDescent="0.3">
      <c r="A2513" s="3" t="str">
        <f>List!$I$6</f>
        <v>2018-19</v>
      </c>
      <c r="B2513" s="3" t="s">
        <v>50</v>
      </c>
      <c r="C2513" s="3">
        <v>11</v>
      </c>
      <c r="D2513" s="3" t="s">
        <v>1817</v>
      </c>
      <c r="E2513" s="3" t="s">
        <v>425</v>
      </c>
      <c r="F2513" s="3">
        <v>78</v>
      </c>
      <c r="G2513" s="3" t="s">
        <v>757</v>
      </c>
      <c r="H2513" s="3" t="s">
        <v>135</v>
      </c>
      <c r="I2513" s="3" t="s">
        <v>32</v>
      </c>
      <c r="J2513" s="3" t="s">
        <v>1805</v>
      </c>
      <c r="K2513" s="3" t="s">
        <v>27</v>
      </c>
      <c r="L2513" s="3" t="s">
        <v>28</v>
      </c>
      <c r="M2513" s="3" t="s">
        <v>1841</v>
      </c>
      <c r="N2513" s="4">
        <v>37500</v>
      </c>
      <c r="O2513" s="4">
        <v>305724.375</v>
      </c>
    </row>
    <row r="2514" spans="1:15" x14ac:dyDescent="0.3">
      <c r="A2514" s="5" t="str">
        <f>List!$I$6</f>
        <v>2018-19</v>
      </c>
      <c r="B2514" s="5" t="s">
        <v>141</v>
      </c>
      <c r="C2514" s="5">
        <v>5</v>
      </c>
      <c r="D2514" s="5" t="s">
        <v>1819</v>
      </c>
      <c r="E2514" s="5" t="s">
        <v>260</v>
      </c>
      <c r="F2514" s="5">
        <v>64</v>
      </c>
      <c r="G2514" s="5" t="s">
        <v>1271</v>
      </c>
      <c r="H2514" s="5" t="s">
        <v>1075</v>
      </c>
      <c r="I2514" s="5" t="s">
        <v>59</v>
      </c>
      <c r="J2514" s="5" t="s">
        <v>72</v>
      </c>
      <c r="K2514" s="5" t="s">
        <v>48</v>
      </c>
      <c r="L2514" s="5" t="s">
        <v>49</v>
      </c>
      <c r="M2514" s="5" t="s">
        <v>1839</v>
      </c>
      <c r="N2514" s="6">
        <v>67500</v>
      </c>
      <c r="O2514" s="6">
        <v>2510291.52</v>
      </c>
    </row>
    <row r="2515" spans="1:15" x14ac:dyDescent="0.3">
      <c r="A2515" s="3" t="str">
        <f>List!$I$6</f>
        <v>2018-19</v>
      </c>
      <c r="B2515" s="3" t="s">
        <v>36</v>
      </c>
      <c r="C2515" s="3">
        <v>8</v>
      </c>
      <c r="D2515" s="3" t="s">
        <v>1816</v>
      </c>
      <c r="E2515" s="3" t="s">
        <v>17</v>
      </c>
      <c r="F2515" s="3">
        <v>73</v>
      </c>
      <c r="G2515" s="3" t="s">
        <v>1730</v>
      </c>
      <c r="H2515" s="3" t="s">
        <v>307</v>
      </c>
      <c r="I2515" s="3" t="s">
        <v>20</v>
      </c>
      <c r="J2515" s="3" t="s">
        <v>33</v>
      </c>
      <c r="K2515" s="3" t="s">
        <v>48</v>
      </c>
      <c r="L2515" s="3" t="s">
        <v>49</v>
      </c>
      <c r="M2515" s="3" t="s">
        <v>1840</v>
      </c>
      <c r="N2515" s="4">
        <v>141000</v>
      </c>
      <c r="O2515" s="4">
        <v>24952616.836399999</v>
      </c>
    </row>
    <row r="2516" spans="1:15" x14ac:dyDescent="0.3">
      <c r="A2516" s="5" t="str">
        <f>List!$I$6</f>
        <v>2018-19</v>
      </c>
      <c r="B2516" s="5" t="s">
        <v>101</v>
      </c>
      <c r="C2516" s="5">
        <v>9</v>
      </c>
      <c r="D2516" s="5" t="s">
        <v>1816</v>
      </c>
      <c r="E2516" s="5" t="s">
        <v>17</v>
      </c>
      <c r="F2516" s="5">
        <v>42</v>
      </c>
      <c r="G2516" s="5" t="s">
        <v>662</v>
      </c>
      <c r="H2516" s="5" t="s">
        <v>1596</v>
      </c>
      <c r="I2516" s="5" t="s">
        <v>26</v>
      </c>
      <c r="J2516" s="5" t="s">
        <v>72</v>
      </c>
      <c r="K2516" s="5" t="s">
        <v>21</v>
      </c>
      <c r="L2516" s="5" t="s">
        <v>22</v>
      </c>
      <c r="M2516" s="5" t="s">
        <v>1839</v>
      </c>
      <c r="N2516" s="6">
        <v>96000</v>
      </c>
      <c r="O2516" s="6">
        <v>26933102.592000004</v>
      </c>
    </row>
    <row r="2517" spans="1:15" x14ac:dyDescent="0.3">
      <c r="A2517" s="3" t="str">
        <f>List!$I$6</f>
        <v>2018-19</v>
      </c>
      <c r="B2517" s="3" t="s">
        <v>141</v>
      </c>
      <c r="C2517" s="3">
        <v>5</v>
      </c>
      <c r="D2517" s="3" t="s">
        <v>1819</v>
      </c>
      <c r="E2517" s="3" t="s">
        <v>543</v>
      </c>
      <c r="F2517" s="3">
        <v>77</v>
      </c>
      <c r="G2517" s="3" t="s">
        <v>1310</v>
      </c>
      <c r="H2517" s="3" t="s">
        <v>71</v>
      </c>
      <c r="I2517" s="3" t="s">
        <v>26</v>
      </c>
      <c r="J2517" s="3" t="s">
        <v>72</v>
      </c>
      <c r="K2517" s="3" t="s">
        <v>27</v>
      </c>
      <c r="L2517" s="3" t="s">
        <v>28</v>
      </c>
      <c r="M2517" s="3" t="s">
        <v>1840</v>
      </c>
      <c r="N2517" s="4">
        <v>66000</v>
      </c>
      <c r="O2517" s="4">
        <v>661914.49896</v>
      </c>
    </row>
    <row r="2518" spans="1:15" x14ac:dyDescent="0.3">
      <c r="A2518" s="5" t="str">
        <f>List!$I$6</f>
        <v>2018-19</v>
      </c>
      <c r="B2518" s="5" t="s">
        <v>83</v>
      </c>
      <c r="C2518" s="5">
        <v>3</v>
      </c>
      <c r="D2518" s="5" t="s">
        <v>1818</v>
      </c>
      <c r="E2518" s="5" t="s">
        <v>133</v>
      </c>
      <c r="F2518" s="5">
        <v>70</v>
      </c>
      <c r="G2518" s="5" t="s">
        <v>1733</v>
      </c>
      <c r="H2518" s="5" t="s">
        <v>1109</v>
      </c>
      <c r="I2518" s="5" t="s">
        <v>40</v>
      </c>
      <c r="J2518" s="5" t="s">
        <v>72</v>
      </c>
      <c r="K2518" s="5" t="s">
        <v>21</v>
      </c>
      <c r="L2518" s="5" t="s">
        <v>22</v>
      </c>
      <c r="M2518" s="5" t="s">
        <v>1839</v>
      </c>
      <c r="N2518" s="6">
        <v>63000</v>
      </c>
      <c r="O2518" s="6">
        <v>7512447.5580000011</v>
      </c>
    </row>
    <row r="2519" spans="1:15" x14ac:dyDescent="0.3">
      <c r="A2519" s="3" t="str">
        <f>List!$I$6</f>
        <v>2018-19</v>
      </c>
      <c r="B2519" s="3" t="s">
        <v>141</v>
      </c>
      <c r="C2519" s="3">
        <v>5</v>
      </c>
      <c r="D2519" s="3" t="s">
        <v>1819</v>
      </c>
      <c r="E2519" s="3" t="s">
        <v>96</v>
      </c>
      <c r="F2519" s="3">
        <v>2</v>
      </c>
      <c r="G2519" s="3" t="s">
        <v>1536</v>
      </c>
      <c r="H2519" s="3" t="s">
        <v>1131</v>
      </c>
      <c r="I2519" s="3" t="s">
        <v>32</v>
      </c>
      <c r="J2519" s="3" t="s">
        <v>1805</v>
      </c>
      <c r="K2519" s="3" t="s">
        <v>34</v>
      </c>
      <c r="L2519" s="3" t="s">
        <v>35</v>
      </c>
      <c r="M2519" s="3" t="s">
        <v>1840</v>
      </c>
      <c r="N2519" s="4">
        <v>81000</v>
      </c>
      <c r="O2519" s="4">
        <v>4898373.0047999993</v>
      </c>
    </row>
    <row r="2520" spans="1:15" x14ac:dyDescent="0.3">
      <c r="A2520" s="5" t="str">
        <f>List!$I$6</f>
        <v>2018-19</v>
      </c>
      <c r="B2520" s="5" t="s">
        <v>76</v>
      </c>
      <c r="C2520" s="5">
        <v>4</v>
      </c>
      <c r="D2520" s="5" t="s">
        <v>1819</v>
      </c>
      <c r="E2520" s="5" t="s">
        <v>67</v>
      </c>
      <c r="F2520" s="5">
        <v>63</v>
      </c>
      <c r="G2520" s="5" t="s">
        <v>110</v>
      </c>
      <c r="H2520" s="5" t="s">
        <v>314</v>
      </c>
      <c r="I2520" s="5" t="s">
        <v>63</v>
      </c>
      <c r="J2520" s="5" t="s">
        <v>1806</v>
      </c>
      <c r="K2520" s="5" t="s">
        <v>21</v>
      </c>
      <c r="L2520" s="5" t="s">
        <v>22</v>
      </c>
      <c r="M2520" s="5" t="s">
        <v>1839</v>
      </c>
      <c r="N2520" s="6">
        <v>121500</v>
      </c>
      <c r="O2520" s="6">
        <v>2825045.4077999997</v>
      </c>
    </row>
    <row r="2521" spans="1:15" x14ac:dyDescent="0.3">
      <c r="A2521" s="3" t="str">
        <f>List!$I$6</f>
        <v>2018-19</v>
      </c>
      <c r="B2521" s="3" t="s">
        <v>116</v>
      </c>
      <c r="C2521" s="3">
        <v>1</v>
      </c>
      <c r="D2521" s="3" t="s">
        <v>1818</v>
      </c>
      <c r="E2521" s="3" t="s">
        <v>89</v>
      </c>
      <c r="F2521" s="3">
        <v>81</v>
      </c>
      <c r="G2521" s="3" t="s">
        <v>1734</v>
      </c>
      <c r="H2521" s="3" t="s">
        <v>603</v>
      </c>
      <c r="I2521" s="3" t="s">
        <v>63</v>
      </c>
      <c r="J2521" s="3" t="s">
        <v>44</v>
      </c>
      <c r="K2521" s="3" t="s">
        <v>48</v>
      </c>
      <c r="L2521" s="3" t="s">
        <v>49</v>
      </c>
      <c r="M2521" s="3" t="s">
        <v>1841</v>
      </c>
      <c r="N2521" s="4">
        <v>75000</v>
      </c>
      <c r="O2521" s="4">
        <v>1137103.44</v>
      </c>
    </row>
    <row r="2522" spans="1:15" x14ac:dyDescent="0.3">
      <c r="A2522" s="5" t="str">
        <f>List!$I$6</f>
        <v>2018-19</v>
      </c>
      <c r="B2522" s="5" t="s">
        <v>92</v>
      </c>
      <c r="C2522" s="5">
        <v>12</v>
      </c>
      <c r="D2522" s="5" t="s">
        <v>1817</v>
      </c>
      <c r="E2522" s="5" t="s">
        <v>96</v>
      </c>
      <c r="F2522" s="5">
        <v>77</v>
      </c>
      <c r="G2522" s="5" t="s">
        <v>1300</v>
      </c>
      <c r="H2522" s="5" t="s">
        <v>379</v>
      </c>
      <c r="I2522" s="5" t="s">
        <v>80</v>
      </c>
      <c r="J2522" s="5" t="s">
        <v>44</v>
      </c>
      <c r="K2522" s="5" t="s">
        <v>27</v>
      </c>
      <c r="L2522" s="5" t="s">
        <v>28</v>
      </c>
      <c r="M2522" s="5" t="s">
        <v>1839</v>
      </c>
      <c r="N2522" s="6">
        <v>102000</v>
      </c>
      <c r="O2522" s="6">
        <v>5076945.4295999995</v>
      </c>
    </row>
    <row r="2523" spans="1:15" x14ac:dyDescent="0.3">
      <c r="A2523" s="3" t="str">
        <f>List!$I$6</f>
        <v>2018-19</v>
      </c>
      <c r="B2523" s="3" t="s">
        <v>92</v>
      </c>
      <c r="C2523" s="3">
        <v>12</v>
      </c>
      <c r="D2523" s="3" t="s">
        <v>1817</v>
      </c>
      <c r="E2523" s="3" t="s">
        <v>126</v>
      </c>
      <c r="F2523" s="3">
        <v>55</v>
      </c>
      <c r="G2523" s="3" t="s">
        <v>1667</v>
      </c>
      <c r="H2523" s="3" t="s">
        <v>373</v>
      </c>
      <c r="I2523" s="3" t="s">
        <v>20</v>
      </c>
      <c r="J2523" s="3" t="s">
        <v>44</v>
      </c>
      <c r="K2523" s="3" t="s">
        <v>48</v>
      </c>
      <c r="L2523" s="3" t="s">
        <v>55</v>
      </c>
      <c r="M2523" s="3" t="s">
        <v>1840</v>
      </c>
      <c r="N2523" s="4">
        <v>22500</v>
      </c>
      <c r="O2523" s="4">
        <v>1183418.544</v>
      </c>
    </row>
    <row r="2524" spans="1:15" x14ac:dyDescent="0.3">
      <c r="A2524" s="5" t="str">
        <f>List!$I$6</f>
        <v>2018-19</v>
      </c>
      <c r="B2524" s="5" t="s">
        <v>45</v>
      </c>
      <c r="C2524" s="5">
        <v>2</v>
      </c>
      <c r="D2524" s="5" t="s">
        <v>1818</v>
      </c>
      <c r="E2524" s="5" t="s">
        <v>359</v>
      </c>
      <c r="F2524" s="5">
        <v>32</v>
      </c>
      <c r="G2524" s="5" t="s">
        <v>1093</v>
      </c>
      <c r="H2524" s="5" t="s">
        <v>806</v>
      </c>
      <c r="I2524" s="5" t="s">
        <v>32</v>
      </c>
      <c r="J2524" s="5" t="s">
        <v>72</v>
      </c>
      <c r="K2524" s="5" t="s">
        <v>34</v>
      </c>
      <c r="L2524" s="5" t="s">
        <v>35</v>
      </c>
      <c r="M2524" s="5" t="s">
        <v>1840</v>
      </c>
      <c r="N2524" s="6">
        <v>79500</v>
      </c>
      <c r="O2524" s="6">
        <v>489356.83764000004</v>
      </c>
    </row>
    <row r="2525" spans="1:15" x14ac:dyDescent="0.3">
      <c r="A2525" s="3" t="str">
        <f>List!$I$6</f>
        <v>2018-19</v>
      </c>
      <c r="B2525" s="3" t="s">
        <v>45</v>
      </c>
      <c r="C2525" s="3">
        <v>2</v>
      </c>
      <c r="D2525" s="3" t="s">
        <v>1818</v>
      </c>
      <c r="E2525" s="3" t="s">
        <v>136</v>
      </c>
      <c r="F2525" s="3">
        <v>64</v>
      </c>
      <c r="G2525" s="3" t="s">
        <v>1735</v>
      </c>
      <c r="H2525" s="3" t="s">
        <v>1254</v>
      </c>
      <c r="I2525" s="3" t="s">
        <v>26</v>
      </c>
      <c r="J2525" s="3" t="s">
        <v>33</v>
      </c>
      <c r="K2525" s="3" t="s">
        <v>48</v>
      </c>
      <c r="L2525" s="3" t="s">
        <v>49</v>
      </c>
      <c r="M2525" s="3" t="s">
        <v>1840</v>
      </c>
      <c r="N2525" s="4">
        <v>85500</v>
      </c>
      <c r="O2525" s="4">
        <v>824069.86200000008</v>
      </c>
    </row>
    <row r="2526" spans="1:15" x14ac:dyDescent="0.3">
      <c r="A2526" s="5" t="str">
        <f>List!$I$6</f>
        <v>2018-19</v>
      </c>
      <c r="B2526" s="5" t="s">
        <v>45</v>
      </c>
      <c r="C2526" s="5">
        <v>2</v>
      </c>
      <c r="D2526" s="5" t="s">
        <v>1818</v>
      </c>
      <c r="E2526" s="5" t="s">
        <v>64</v>
      </c>
      <c r="F2526" s="5">
        <v>77</v>
      </c>
      <c r="G2526" s="5" t="s">
        <v>1736</v>
      </c>
      <c r="H2526" s="5" t="s">
        <v>829</v>
      </c>
      <c r="I2526" s="5" t="s">
        <v>20</v>
      </c>
      <c r="J2526" s="5" t="s">
        <v>33</v>
      </c>
      <c r="K2526" s="5" t="s">
        <v>27</v>
      </c>
      <c r="L2526" s="5" t="s">
        <v>28</v>
      </c>
      <c r="M2526" s="5" t="s">
        <v>1839</v>
      </c>
      <c r="N2526" s="6">
        <v>81000</v>
      </c>
      <c r="O2526" s="6">
        <v>9645563.2679999992</v>
      </c>
    </row>
    <row r="2527" spans="1:15" x14ac:dyDescent="0.3">
      <c r="A2527" s="3" t="str">
        <f>List!$I$6</f>
        <v>2018-19</v>
      </c>
      <c r="B2527" s="3" t="s">
        <v>36</v>
      </c>
      <c r="C2527" s="3">
        <v>8</v>
      </c>
      <c r="D2527" s="3" t="s">
        <v>1816</v>
      </c>
      <c r="E2527" s="3" t="s">
        <v>64</v>
      </c>
      <c r="F2527" s="3">
        <v>83</v>
      </c>
      <c r="G2527" s="3" t="s">
        <v>963</v>
      </c>
      <c r="H2527" s="3" t="s">
        <v>654</v>
      </c>
      <c r="I2527" s="3" t="s">
        <v>63</v>
      </c>
      <c r="J2527" s="3" t="s">
        <v>86</v>
      </c>
      <c r="K2527" s="3" t="s">
        <v>27</v>
      </c>
      <c r="L2527" s="3" t="s">
        <v>28</v>
      </c>
      <c r="M2527" s="3" t="s">
        <v>1839</v>
      </c>
      <c r="N2527" s="4">
        <v>75000</v>
      </c>
      <c r="O2527" s="4">
        <v>16701588.7524</v>
      </c>
    </row>
    <row r="2528" spans="1:15" x14ac:dyDescent="0.3">
      <c r="A2528" s="5" t="str">
        <f>List!$I$6</f>
        <v>2018-19</v>
      </c>
      <c r="B2528" s="5" t="s">
        <v>83</v>
      </c>
      <c r="C2528" s="5">
        <v>3</v>
      </c>
      <c r="D2528" s="5" t="s">
        <v>1818</v>
      </c>
      <c r="E2528" s="5" t="s">
        <v>136</v>
      </c>
      <c r="F2528" s="5">
        <v>64</v>
      </c>
      <c r="G2528" s="5" t="s">
        <v>1127</v>
      </c>
      <c r="H2528" s="5" t="s">
        <v>247</v>
      </c>
      <c r="I2528" s="5" t="s">
        <v>40</v>
      </c>
      <c r="J2528" s="5" t="s">
        <v>1806</v>
      </c>
      <c r="K2528" s="5" t="s">
        <v>48</v>
      </c>
      <c r="L2528" s="5" t="s">
        <v>49</v>
      </c>
      <c r="M2528" s="5" t="s">
        <v>1839</v>
      </c>
      <c r="N2528" s="6">
        <v>88500</v>
      </c>
      <c r="O2528" s="6">
        <v>14510492.827599999</v>
      </c>
    </row>
    <row r="2529" spans="1:15" x14ac:dyDescent="0.3">
      <c r="A2529" s="3" t="str">
        <f>List!$I$6</f>
        <v>2018-19</v>
      </c>
      <c r="B2529" s="3" t="s">
        <v>125</v>
      </c>
      <c r="C2529" s="3">
        <v>7</v>
      </c>
      <c r="D2529" s="3" t="s">
        <v>1816</v>
      </c>
      <c r="E2529" s="3" t="s">
        <v>93</v>
      </c>
      <c r="F2529" s="3">
        <v>60</v>
      </c>
      <c r="G2529" s="3" t="s">
        <v>110</v>
      </c>
      <c r="H2529" s="3" t="s">
        <v>229</v>
      </c>
      <c r="I2529" s="3" t="s">
        <v>80</v>
      </c>
      <c r="J2529" s="3" t="s">
        <v>44</v>
      </c>
      <c r="K2529" s="3" t="s">
        <v>27</v>
      </c>
      <c r="L2529" s="3" t="s">
        <v>28</v>
      </c>
      <c r="M2529" s="3" t="s">
        <v>1840</v>
      </c>
      <c r="N2529" s="4">
        <v>97500</v>
      </c>
      <c r="O2529" s="4">
        <v>2267011.747</v>
      </c>
    </row>
    <row r="2530" spans="1:15" x14ac:dyDescent="0.3">
      <c r="A2530" s="5" t="str">
        <f>List!$I$6</f>
        <v>2018-19</v>
      </c>
      <c r="B2530" s="5" t="s">
        <v>16</v>
      </c>
      <c r="C2530" s="5">
        <v>10</v>
      </c>
      <c r="D2530" s="5" t="s">
        <v>1817</v>
      </c>
      <c r="E2530" s="5" t="s">
        <v>439</v>
      </c>
      <c r="F2530" s="5">
        <v>34</v>
      </c>
      <c r="G2530" s="5" t="s">
        <v>930</v>
      </c>
      <c r="H2530" s="5" t="s">
        <v>555</v>
      </c>
      <c r="I2530" s="5" t="s">
        <v>20</v>
      </c>
      <c r="J2530" s="5" t="s">
        <v>86</v>
      </c>
      <c r="K2530" s="5" t="s">
        <v>34</v>
      </c>
      <c r="L2530" s="5" t="s">
        <v>35</v>
      </c>
      <c r="M2530" s="5" t="s">
        <v>1840</v>
      </c>
      <c r="N2530" s="6">
        <v>111000</v>
      </c>
      <c r="O2530" s="6">
        <v>1542759.088</v>
      </c>
    </row>
    <row r="2531" spans="1:15" x14ac:dyDescent="0.3">
      <c r="A2531" s="3" t="str">
        <f>List!$I$6</f>
        <v>2018-19</v>
      </c>
      <c r="B2531" s="3" t="s">
        <v>76</v>
      </c>
      <c r="C2531" s="3">
        <v>4</v>
      </c>
      <c r="D2531" s="3" t="s">
        <v>1819</v>
      </c>
      <c r="E2531" s="3" t="s">
        <v>64</v>
      </c>
      <c r="F2531" s="3">
        <v>48</v>
      </c>
      <c r="G2531" s="3" t="s">
        <v>1685</v>
      </c>
      <c r="H2531" s="3" t="s">
        <v>407</v>
      </c>
      <c r="I2531" s="3" t="s">
        <v>80</v>
      </c>
      <c r="J2531" s="3" t="s">
        <v>44</v>
      </c>
      <c r="K2531" s="3" t="s">
        <v>21</v>
      </c>
      <c r="L2531" s="3" t="s">
        <v>22</v>
      </c>
      <c r="M2531" s="3" t="s">
        <v>1840</v>
      </c>
      <c r="N2531" s="4">
        <v>43500</v>
      </c>
      <c r="O2531" s="4">
        <v>297870.58750000002</v>
      </c>
    </row>
    <row r="2532" spans="1:15" x14ac:dyDescent="0.3">
      <c r="A2532" s="5" t="str">
        <f>List!$I$6</f>
        <v>2018-19</v>
      </c>
      <c r="B2532" s="5" t="s">
        <v>83</v>
      </c>
      <c r="C2532" s="5">
        <v>3</v>
      </c>
      <c r="D2532" s="5" t="s">
        <v>1818</v>
      </c>
      <c r="E2532" s="5" t="s">
        <v>131</v>
      </c>
      <c r="F2532" s="5">
        <v>75</v>
      </c>
      <c r="G2532" s="5" t="s">
        <v>1654</v>
      </c>
      <c r="H2532" s="5" t="s">
        <v>279</v>
      </c>
      <c r="I2532" s="5" t="s">
        <v>59</v>
      </c>
      <c r="J2532" s="5" t="s">
        <v>1806</v>
      </c>
      <c r="K2532" s="5" t="s">
        <v>21</v>
      </c>
      <c r="L2532" s="5" t="s">
        <v>22</v>
      </c>
      <c r="M2532" s="5" t="s">
        <v>1841</v>
      </c>
      <c r="N2532" s="6">
        <v>117000</v>
      </c>
      <c r="O2532" s="6">
        <v>4110548.0129999998</v>
      </c>
    </row>
    <row r="2533" spans="1:15" x14ac:dyDescent="0.3">
      <c r="A2533" s="3" t="str">
        <f>List!$I$6</f>
        <v>2018-19</v>
      </c>
      <c r="B2533" s="3" t="s">
        <v>125</v>
      </c>
      <c r="C2533" s="3">
        <v>7</v>
      </c>
      <c r="D2533" s="3" t="s">
        <v>1816</v>
      </c>
      <c r="E2533" s="3" t="s">
        <v>199</v>
      </c>
      <c r="F2533" s="3">
        <v>42</v>
      </c>
      <c r="G2533" s="3" t="s">
        <v>241</v>
      </c>
      <c r="H2533" s="3" t="s">
        <v>218</v>
      </c>
      <c r="I2533" s="3" t="s">
        <v>63</v>
      </c>
      <c r="J2533" s="3" t="s">
        <v>33</v>
      </c>
      <c r="K2533" s="3" t="s">
        <v>21</v>
      </c>
      <c r="L2533" s="3" t="s">
        <v>22</v>
      </c>
      <c r="M2533" s="3" t="s">
        <v>1841</v>
      </c>
      <c r="N2533" s="4">
        <v>87000</v>
      </c>
      <c r="O2533" s="4">
        <v>16332324.766559998</v>
      </c>
    </row>
    <row r="2534" spans="1:15" x14ac:dyDescent="0.3">
      <c r="A2534" s="5" t="str">
        <f>List!$I$6</f>
        <v>2018-19</v>
      </c>
      <c r="B2534" s="5" t="s">
        <v>125</v>
      </c>
      <c r="C2534" s="5">
        <v>7</v>
      </c>
      <c r="D2534" s="5" t="s">
        <v>1816</v>
      </c>
      <c r="E2534" s="5" t="s">
        <v>96</v>
      </c>
      <c r="F2534" s="5">
        <v>26</v>
      </c>
      <c r="G2534" s="5" t="s">
        <v>120</v>
      </c>
      <c r="H2534" s="5" t="s">
        <v>1212</v>
      </c>
      <c r="I2534" s="5" t="s">
        <v>80</v>
      </c>
      <c r="J2534" s="5" t="s">
        <v>1806</v>
      </c>
      <c r="K2534" s="5" t="s">
        <v>27</v>
      </c>
      <c r="L2534" s="5" t="s">
        <v>28</v>
      </c>
      <c r="M2534" s="5" t="s">
        <v>1840</v>
      </c>
      <c r="N2534" s="6">
        <v>100500</v>
      </c>
      <c r="O2534" s="6">
        <v>719024.27519999992</v>
      </c>
    </row>
    <row r="2535" spans="1:15" x14ac:dyDescent="0.3">
      <c r="A2535" s="3" t="str">
        <f>List!$I$6</f>
        <v>2018-19</v>
      </c>
      <c r="B2535" s="3" t="s">
        <v>45</v>
      </c>
      <c r="C2535" s="3">
        <v>2</v>
      </c>
      <c r="D2535" s="3" t="s">
        <v>1818</v>
      </c>
      <c r="E2535" s="3" t="s">
        <v>89</v>
      </c>
      <c r="F2535" s="3">
        <v>10</v>
      </c>
      <c r="G2535" s="3" t="s">
        <v>698</v>
      </c>
      <c r="H2535" s="3" t="s">
        <v>456</v>
      </c>
      <c r="I2535" s="3" t="s">
        <v>26</v>
      </c>
      <c r="J2535" s="3" t="s">
        <v>44</v>
      </c>
      <c r="K2535" s="3" t="s">
        <v>48</v>
      </c>
      <c r="L2535" s="3" t="s">
        <v>55</v>
      </c>
      <c r="M2535" s="3" t="s">
        <v>1840</v>
      </c>
      <c r="N2535" s="4">
        <v>85500</v>
      </c>
      <c r="O2535" s="4">
        <v>1470975.0303599997</v>
      </c>
    </row>
    <row r="2536" spans="1:15" x14ac:dyDescent="0.3">
      <c r="A2536" s="5" t="str">
        <f>List!$I$6</f>
        <v>2018-19</v>
      </c>
      <c r="B2536" s="5" t="s">
        <v>60</v>
      </c>
      <c r="C2536" s="5">
        <v>6</v>
      </c>
      <c r="D2536" s="5" t="s">
        <v>1819</v>
      </c>
      <c r="E2536" s="5" t="s">
        <v>104</v>
      </c>
      <c r="F2536" s="5">
        <v>11</v>
      </c>
      <c r="G2536" s="5" t="s">
        <v>970</v>
      </c>
      <c r="H2536" s="5" t="s">
        <v>416</v>
      </c>
      <c r="I2536" s="5" t="s">
        <v>20</v>
      </c>
      <c r="J2536" s="5" t="s">
        <v>1805</v>
      </c>
      <c r="K2536" s="5" t="s">
        <v>21</v>
      </c>
      <c r="L2536" s="5" t="s">
        <v>22</v>
      </c>
      <c r="M2536" s="5" t="s">
        <v>1840</v>
      </c>
      <c r="N2536" s="6">
        <v>99000</v>
      </c>
      <c r="O2536" s="6">
        <v>346918.80959999992</v>
      </c>
    </row>
    <row r="2537" spans="1:15" x14ac:dyDescent="0.3">
      <c r="A2537" s="3" t="str">
        <f>List!$I$6</f>
        <v>2018-19</v>
      </c>
      <c r="B2537" s="3" t="s">
        <v>76</v>
      </c>
      <c r="C2537" s="3">
        <v>4</v>
      </c>
      <c r="D2537" s="3" t="s">
        <v>1819</v>
      </c>
      <c r="E2537" s="3" t="s">
        <v>29</v>
      </c>
      <c r="F2537" s="3">
        <v>11</v>
      </c>
      <c r="G2537" s="3" t="s">
        <v>695</v>
      </c>
      <c r="H2537" s="3" t="s">
        <v>483</v>
      </c>
      <c r="I2537" s="3" t="s">
        <v>80</v>
      </c>
      <c r="J2537" s="3" t="s">
        <v>72</v>
      </c>
      <c r="K2537" s="3" t="s">
        <v>21</v>
      </c>
      <c r="L2537" s="3" t="s">
        <v>22</v>
      </c>
      <c r="M2537" s="3" t="s">
        <v>1841</v>
      </c>
      <c r="N2537" s="4">
        <v>37500</v>
      </c>
      <c r="O2537" s="4">
        <v>698575.81</v>
      </c>
    </row>
    <row r="2538" spans="1:15" x14ac:dyDescent="0.3">
      <c r="A2538" s="5" t="str">
        <f>List!$I$6</f>
        <v>2018-19</v>
      </c>
      <c r="B2538" s="5" t="s">
        <v>45</v>
      </c>
      <c r="C2538" s="5">
        <v>2</v>
      </c>
      <c r="D2538" s="5" t="s">
        <v>1818</v>
      </c>
      <c r="E2538" s="5" t="s">
        <v>199</v>
      </c>
      <c r="F2538" s="5">
        <v>22</v>
      </c>
      <c r="G2538" s="5" t="s">
        <v>1222</v>
      </c>
      <c r="H2538" s="5" t="s">
        <v>1302</v>
      </c>
      <c r="I2538" s="5" t="s">
        <v>40</v>
      </c>
      <c r="J2538" s="5" t="s">
        <v>1805</v>
      </c>
      <c r="K2538" s="5" t="s">
        <v>48</v>
      </c>
      <c r="L2538" s="5" t="s">
        <v>55</v>
      </c>
      <c r="M2538" s="5" t="s">
        <v>1840</v>
      </c>
      <c r="N2538" s="6">
        <v>55500</v>
      </c>
      <c r="O2538" s="6">
        <v>5087633.2518000007</v>
      </c>
    </row>
    <row r="2539" spans="1:15" x14ac:dyDescent="0.3">
      <c r="A2539" s="3" t="str">
        <f>List!$I$6</f>
        <v>2018-19</v>
      </c>
      <c r="B2539" s="3" t="s">
        <v>76</v>
      </c>
      <c r="C2539" s="3">
        <v>4</v>
      </c>
      <c r="D2539" s="3" t="s">
        <v>1819</v>
      </c>
      <c r="E2539" s="3" t="s">
        <v>202</v>
      </c>
      <c r="F2539" s="3">
        <v>9</v>
      </c>
      <c r="G2539" s="3" t="s">
        <v>658</v>
      </c>
      <c r="H2539" s="3" t="s">
        <v>1068</v>
      </c>
      <c r="I2539" s="3" t="s">
        <v>59</v>
      </c>
      <c r="J2539" s="3" t="s">
        <v>44</v>
      </c>
      <c r="K2539" s="3" t="s">
        <v>34</v>
      </c>
      <c r="L2539" s="3" t="s">
        <v>35</v>
      </c>
      <c r="M2539" s="3" t="s">
        <v>1839</v>
      </c>
      <c r="N2539" s="4">
        <v>94500</v>
      </c>
      <c r="O2539" s="4">
        <v>14775305.381999999</v>
      </c>
    </row>
    <row r="2540" spans="1:15" x14ac:dyDescent="0.3">
      <c r="A2540" s="5" t="str">
        <f>List!$I$6</f>
        <v>2018-19</v>
      </c>
      <c r="B2540" s="5" t="s">
        <v>36</v>
      </c>
      <c r="C2540" s="5">
        <v>8</v>
      </c>
      <c r="D2540" s="5" t="s">
        <v>1816</v>
      </c>
      <c r="E2540" s="5" t="s">
        <v>131</v>
      </c>
      <c r="F2540" s="5">
        <v>42</v>
      </c>
      <c r="G2540" s="5" t="s">
        <v>1583</v>
      </c>
      <c r="H2540" s="5" t="s">
        <v>885</v>
      </c>
      <c r="I2540" s="5" t="s">
        <v>80</v>
      </c>
      <c r="J2540" s="5" t="s">
        <v>86</v>
      </c>
      <c r="K2540" s="5" t="s">
        <v>21</v>
      </c>
      <c r="L2540" s="5" t="s">
        <v>22</v>
      </c>
      <c r="M2540" s="5" t="s">
        <v>1840</v>
      </c>
      <c r="N2540" s="6">
        <v>60000</v>
      </c>
      <c r="O2540" s="6">
        <v>428894.6112000001</v>
      </c>
    </row>
    <row r="2541" spans="1:15" x14ac:dyDescent="0.3">
      <c r="A2541" s="3" t="str">
        <f>List!$I$6</f>
        <v>2018-19</v>
      </c>
      <c r="B2541" s="3" t="s">
        <v>92</v>
      </c>
      <c r="C2541" s="3">
        <v>12</v>
      </c>
      <c r="D2541" s="3" t="s">
        <v>1817</v>
      </c>
      <c r="E2541" s="3" t="s">
        <v>209</v>
      </c>
      <c r="F2541" s="3">
        <v>65</v>
      </c>
      <c r="G2541" s="3" t="s">
        <v>619</v>
      </c>
      <c r="H2541" s="3" t="s">
        <v>387</v>
      </c>
      <c r="I2541" s="3" t="s">
        <v>40</v>
      </c>
      <c r="J2541" s="3" t="s">
        <v>44</v>
      </c>
      <c r="K2541" s="3" t="s">
        <v>21</v>
      </c>
      <c r="L2541" s="3" t="s">
        <v>22</v>
      </c>
      <c r="M2541" s="3" t="s">
        <v>1841</v>
      </c>
      <c r="N2541" s="4">
        <v>94500</v>
      </c>
      <c r="O2541" s="4">
        <v>16830081.8532</v>
      </c>
    </row>
    <row r="2542" spans="1:15" x14ac:dyDescent="0.3">
      <c r="A2542" s="5" t="str">
        <f>List!$I$6</f>
        <v>2018-19</v>
      </c>
      <c r="B2542" s="5" t="s">
        <v>50</v>
      </c>
      <c r="C2542" s="5">
        <v>11</v>
      </c>
      <c r="D2542" s="5" t="s">
        <v>1817</v>
      </c>
      <c r="E2542" s="5" t="s">
        <v>23</v>
      </c>
      <c r="F2542" s="5">
        <v>53</v>
      </c>
      <c r="G2542" s="5" t="s">
        <v>243</v>
      </c>
      <c r="H2542" s="5" t="s">
        <v>1329</v>
      </c>
      <c r="I2542" s="5" t="s">
        <v>54</v>
      </c>
      <c r="J2542" s="5" t="s">
        <v>72</v>
      </c>
      <c r="K2542" s="5" t="s">
        <v>21</v>
      </c>
      <c r="L2542" s="5" t="s">
        <v>22</v>
      </c>
      <c r="M2542" s="5" t="s">
        <v>1840</v>
      </c>
      <c r="N2542" s="6">
        <v>79500</v>
      </c>
      <c r="O2542" s="6">
        <v>2045320.5937999999</v>
      </c>
    </row>
    <row r="2543" spans="1:15" x14ac:dyDescent="0.3">
      <c r="A2543" s="3" t="str">
        <f>List!$I$6</f>
        <v>2018-19</v>
      </c>
      <c r="B2543" s="3" t="s">
        <v>116</v>
      </c>
      <c r="C2543" s="3">
        <v>1</v>
      </c>
      <c r="D2543" s="3" t="s">
        <v>1818</v>
      </c>
      <c r="E2543" s="3" t="s">
        <v>209</v>
      </c>
      <c r="F2543" s="3">
        <v>30</v>
      </c>
      <c r="G2543" s="3" t="s">
        <v>386</v>
      </c>
      <c r="H2543" s="3" t="s">
        <v>211</v>
      </c>
      <c r="I2543" s="3" t="s">
        <v>26</v>
      </c>
      <c r="J2543" s="3" t="s">
        <v>72</v>
      </c>
      <c r="K2543" s="3" t="s">
        <v>27</v>
      </c>
      <c r="L2543" s="3" t="s">
        <v>28</v>
      </c>
      <c r="M2543" s="3" t="s">
        <v>1840</v>
      </c>
      <c r="N2543" s="4">
        <v>72000</v>
      </c>
      <c r="O2543" s="4">
        <v>3717769.4399999995</v>
      </c>
    </row>
    <row r="2544" spans="1:15" x14ac:dyDescent="0.3">
      <c r="A2544" s="5" t="str">
        <f>List!$I$6</f>
        <v>2018-19</v>
      </c>
      <c r="B2544" s="5" t="s">
        <v>125</v>
      </c>
      <c r="C2544" s="5">
        <v>7</v>
      </c>
      <c r="D2544" s="5" t="s">
        <v>1816</v>
      </c>
      <c r="E2544" s="5" t="s">
        <v>163</v>
      </c>
      <c r="F2544" s="5">
        <v>83</v>
      </c>
      <c r="G2544" s="5" t="s">
        <v>139</v>
      </c>
      <c r="H2544" s="5" t="s">
        <v>542</v>
      </c>
      <c r="I2544" s="5" t="s">
        <v>40</v>
      </c>
      <c r="J2544" s="5" t="s">
        <v>1806</v>
      </c>
      <c r="K2544" s="5" t="s">
        <v>27</v>
      </c>
      <c r="L2544" s="5" t="s">
        <v>28</v>
      </c>
      <c r="M2544" s="5" t="s">
        <v>1841</v>
      </c>
      <c r="N2544" s="6">
        <v>73500</v>
      </c>
      <c r="O2544" s="6">
        <v>1421990.4467999998</v>
      </c>
    </row>
    <row r="2545" spans="1:15" x14ac:dyDescent="0.3">
      <c r="A2545" s="3" t="str">
        <f>List!$I$6</f>
        <v>2018-19</v>
      </c>
      <c r="B2545" s="3" t="s">
        <v>101</v>
      </c>
      <c r="C2545" s="3">
        <v>9</v>
      </c>
      <c r="D2545" s="3" t="s">
        <v>1816</v>
      </c>
      <c r="E2545" s="3" t="s">
        <v>540</v>
      </c>
      <c r="F2545" s="3">
        <v>10</v>
      </c>
      <c r="G2545" s="3" t="s">
        <v>1573</v>
      </c>
      <c r="H2545" s="3" t="s">
        <v>1095</v>
      </c>
      <c r="I2545" s="3" t="s">
        <v>26</v>
      </c>
      <c r="J2545" s="3" t="s">
        <v>1806</v>
      </c>
      <c r="K2545" s="3" t="s">
        <v>48</v>
      </c>
      <c r="L2545" s="3" t="s">
        <v>55</v>
      </c>
      <c r="M2545" s="3" t="s">
        <v>1840</v>
      </c>
      <c r="N2545" s="4">
        <v>135000</v>
      </c>
      <c r="O2545" s="4">
        <v>1008150.66</v>
      </c>
    </row>
    <row r="2546" spans="1:15" x14ac:dyDescent="0.3">
      <c r="A2546" s="5" t="str">
        <f>List!$I$6</f>
        <v>2018-19</v>
      </c>
      <c r="B2546" s="5" t="s">
        <v>36</v>
      </c>
      <c r="C2546" s="5">
        <v>8</v>
      </c>
      <c r="D2546" s="5" t="s">
        <v>1816</v>
      </c>
      <c r="E2546" s="5" t="s">
        <v>421</v>
      </c>
      <c r="F2546" s="5">
        <v>55</v>
      </c>
      <c r="G2546" s="5" t="s">
        <v>1044</v>
      </c>
      <c r="H2546" s="5" t="s">
        <v>1477</v>
      </c>
      <c r="I2546" s="5" t="s">
        <v>54</v>
      </c>
      <c r="J2546" s="5" t="s">
        <v>44</v>
      </c>
      <c r="K2546" s="5" t="s">
        <v>48</v>
      </c>
      <c r="L2546" s="5" t="s">
        <v>55</v>
      </c>
      <c r="M2546" s="5" t="s">
        <v>1841</v>
      </c>
      <c r="N2546" s="6">
        <v>94500</v>
      </c>
      <c r="O2546" s="6">
        <v>2394596.3580000005</v>
      </c>
    </row>
    <row r="2547" spans="1:15" x14ac:dyDescent="0.3">
      <c r="A2547" s="3" t="str">
        <f>List!$I$6</f>
        <v>2018-19</v>
      </c>
      <c r="B2547" s="3" t="s">
        <v>83</v>
      </c>
      <c r="C2547" s="3">
        <v>3</v>
      </c>
      <c r="D2547" s="3" t="s">
        <v>1818</v>
      </c>
      <c r="E2547" s="3" t="s">
        <v>344</v>
      </c>
      <c r="F2547" s="3">
        <v>66</v>
      </c>
      <c r="G2547" s="3" t="s">
        <v>775</v>
      </c>
      <c r="H2547" s="3" t="s">
        <v>588</v>
      </c>
      <c r="I2547" s="3" t="s">
        <v>32</v>
      </c>
      <c r="J2547" s="3" t="s">
        <v>72</v>
      </c>
      <c r="K2547" s="3" t="s">
        <v>21</v>
      </c>
      <c r="L2547" s="3" t="s">
        <v>22</v>
      </c>
      <c r="M2547" s="3" t="s">
        <v>1841</v>
      </c>
      <c r="N2547" s="4">
        <v>75000</v>
      </c>
      <c r="O2547" s="4">
        <v>3347209.9575</v>
      </c>
    </row>
    <row r="2548" spans="1:15" x14ac:dyDescent="0.3">
      <c r="A2548" s="5" t="str">
        <f>List!$I$6</f>
        <v>2018-19</v>
      </c>
      <c r="B2548" s="5" t="s">
        <v>60</v>
      </c>
      <c r="C2548" s="5">
        <v>6</v>
      </c>
      <c r="D2548" s="5" t="s">
        <v>1819</v>
      </c>
      <c r="E2548" s="5" t="s">
        <v>202</v>
      </c>
      <c r="F2548" s="5">
        <v>75</v>
      </c>
      <c r="G2548" s="5" t="s">
        <v>1293</v>
      </c>
      <c r="H2548" s="5" t="s">
        <v>1278</v>
      </c>
      <c r="I2548" s="5" t="s">
        <v>40</v>
      </c>
      <c r="J2548" s="5" t="s">
        <v>86</v>
      </c>
      <c r="K2548" s="5" t="s">
        <v>21</v>
      </c>
      <c r="L2548" s="5" t="s">
        <v>22</v>
      </c>
      <c r="M2548" s="5" t="s">
        <v>1840</v>
      </c>
      <c r="N2548" s="6">
        <v>60000</v>
      </c>
      <c r="O2548" s="6">
        <v>1480086.432</v>
      </c>
    </row>
    <row r="2549" spans="1:15" x14ac:dyDescent="0.3">
      <c r="A2549" s="3" t="str">
        <f>List!$I$6</f>
        <v>2018-19</v>
      </c>
      <c r="B2549" s="3" t="s">
        <v>76</v>
      </c>
      <c r="C2549" s="3">
        <v>4</v>
      </c>
      <c r="D2549" s="3" t="s">
        <v>1819</v>
      </c>
      <c r="E2549" s="3" t="s">
        <v>163</v>
      </c>
      <c r="F2549" s="3">
        <v>53</v>
      </c>
      <c r="G2549" s="3" t="s">
        <v>703</v>
      </c>
      <c r="H2549" s="3" t="s">
        <v>535</v>
      </c>
      <c r="I2549" s="3" t="s">
        <v>32</v>
      </c>
      <c r="J2549" s="3" t="s">
        <v>44</v>
      </c>
      <c r="K2549" s="3" t="s">
        <v>21</v>
      </c>
      <c r="L2549" s="3" t="s">
        <v>22</v>
      </c>
      <c r="M2549" s="3" t="s">
        <v>1840</v>
      </c>
      <c r="N2549" s="4">
        <v>25500</v>
      </c>
      <c r="O2549" s="4">
        <v>202533.56640000001</v>
      </c>
    </row>
    <row r="2550" spans="1:15" x14ac:dyDescent="0.3">
      <c r="A2550" s="5" t="str">
        <f>List!$I$6</f>
        <v>2018-19</v>
      </c>
      <c r="B2550" s="5" t="s">
        <v>83</v>
      </c>
      <c r="C2550" s="5">
        <v>3</v>
      </c>
      <c r="D2550" s="5" t="s">
        <v>1818</v>
      </c>
      <c r="E2550" s="5" t="s">
        <v>195</v>
      </c>
      <c r="F2550" s="5">
        <v>50</v>
      </c>
      <c r="G2550" s="5" t="s">
        <v>1612</v>
      </c>
      <c r="H2550" s="5" t="s">
        <v>387</v>
      </c>
      <c r="I2550" s="5" t="s">
        <v>40</v>
      </c>
      <c r="J2550" s="5" t="s">
        <v>44</v>
      </c>
      <c r="K2550" s="5" t="s">
        <v>21</v>
      </c>
      <c r="L2550" s="5" t="s">
        <v>22</v>
      </c>
      <c r="M2550" s="5" t="s">
        <v>1840</v>
      </c>
      <c r="N2550" s="6">
        <v>64500</v>
      </c>
      <c r="O2550" s="6">
        <v>689286.62879999995</v>
      </c>
    </row>
    <row r="2551" spans="1:15" x14ac:dyDescent="0.3">
      <c r="A2551" s="3" t="str">
        <f>List!$I$6</f>
        <v>2018-19</v>
      </c>
      <c r="B2551" s="3" t="s">
        <v>101</v>
      </c>
      <c r="C2551" s="3">
        <v>9</v>
      </c>
      <c r="D2551" s="3" t="s">
        <v>1816</v>
      </c>
      <c r="E2551" s="3" t="s">
        <v>569</v>
      </c>
      <c r="F2551" s="3">
        <v>65</v>
      </c>
      <c r="G2551" s="3" t="s">
        <v>692</v>
      </c>
      <c r="H2551" s="3" t="s">
        <v>1411</v>
      </c>
      <c r="I2551" s="3" t="s">
        <v>59</v>
      </c>
      <c r="J2551" s="3" t="s">
        <v>1806</v>
      </c>
      <c r="K2551" s="3" t="s">
        <v>21</v>
      </c>
      <c r="L2551" s="3" t="s">
        <v>22</v>
      </c>
      <c r="M2551" s="3" t="s">
        <v>1839</v>
      </c>
      <c r="N2551" s="4">
        <v>73500</v>
      </c>
      <c r="O2551" s="4">
        <v>8808974.5590000004</v>
      </c>
    </row>
    <row r="2552" spans="1:15" x14ac:dyDescent="0.3">
      <c r="A2552" s="5" t="str">
        <f>List!$I$6</f>
        <v>2018-19</v>
      </c>
      <c r="B2552" s="5" t="s">
        <v>101</v>
      </c>
      <c r="C2552" s="5">
        <v>9</v>
      </c>
      <c r="D2552" s="5" t="s">
        <v>1816</v>
      </c>
      <c r="E2552" s="5" t="s">
        <v>163</v>
      </c>
      <c r="F2552" s="5">
        <v>43</v>
      </c>
      <c r="G2552" s="5" t="s">
        <v>774</v>
      </c>
      <c r="H2552" s="5" t="s">
        <v>1631</v>
      </c>
      <c r="I2552" s="5" t="s">
        <v>32</v>
      </c>
      <c r="J2552" s="5" t="s">
        <v>44</v>
      </c>
      <c r="K2552" s="5" t="s">
        <v>34</v>
      </c>
      <c r="L2552" s="5" t="s">
        <v>35</v>
      </c>
      <c r="M2552" s="5" t="s">
        <v>1841</v>
      </c>
      <c r="N2552" s="6">
        <v>27000</v>
      </c>
      <c r="O2552" s="6">
        <v>2534546.5595999993</v>
      </c>
    </row>
    <row r="2553" spans="1:15" x14ac:dyDescent="0.3">
      <c r="A2553" s="3" t="str">
        <f>List!$I$6</f>
        <v>2018-19</v>
      </c>
      <c r="B2553" s="3" t="s">
        <v>45</v>
      </c>
      <c r="C2553" s="3">
        <v>2</v>
      </c>
      <c r="D2553" s="3" t="s">
        <v>1818</v>
      </c>
      <c r="E2553" s="3" t="s">
        <v>540</v>
      </c>
      <c r="F2553" s="3">
        <v>73</v>
      </c>
      <c r="G2553" s="3" t="s">
        <v>1737</v>
      </c>
      <c r="H2553" s="3" t="s">
        <v>681</v>
      </c>
      <c r="I2553" s="3" t="s">
        <v>63</v>
      </c>
      <c r="J2553" s="3" t="s">
        <v>1805</v>
      </c>
      <c r="K2553" s="3" t="s">
        <v>48</v>
      </c>
      <c r="L2553" s="3" t="s">
        <v>49</v>
      </c>
      <c r="M2553" s="3" t="s">
        <v>1840</v>
      </c>
      <c r="N2553" s="4">
        <v>33000</v>
      </c>
      <c r="O2553" s="4">
        <v>124579.47040000002</v>
      </c>
    </row>
    <row r="2554" spans="1:15" x14ac:dyDescent="0.3">
      <c r="A2554" s="5" t="str">
        <f>List!$I$6</f>
        <v>2018-19</v>
      </c>
      <c r="B2554" s="5" t="s">
        <v>141</v>
      </c>
      <c r="C2554" s="5">
        <v>5</v>
      </c>
      <c r="D2554" s="5" t="s">
        <v>1819</v>
      </c>
      <c r="E2554" s="5" t="s">
        <v>61</v>
      </c>
      <c r="F2554" s="5">
        <v>23</v>
      </c>
      <c r="G2554" s="5" t="s">
        <v>1161</v>
      </c>
      <c r="H2554" s="5" t="s">
        <v>1032</v>
      </c>
      <c r="I2554" s="5" t="s">
        <v>26</v>
      </c>
      <c r="J2554" s="5" t="s">
        <v>72</v>
      </c>
      <c r="K2554" s="5" t="s">
        <v>48</v>
      </c>
      <c r="L2554" s="5" t="s">
        <v>49</v>
      </c>
      <c r="M2554" s="5" t="s">
        <v>1841</v>
      </c>
      <c r="N2554" s="6">
        <v>58500</v>
      </c>
      <c r="O2554" s="6">
        <v>354474.80639999994</v>
      </c>
    </row>
    <row r="2555" spans="1:15" x14ac:dyDescent="0.3">
      <c r="A2555" s="3" t="str">
        <f>List!$I$6</f>
        <v>2018-19</v>
      </c>
      <c r="B2555" s="3" t="s">
        <v>141</v>
      </c>
      <c r="C2555" s="3">
        <v>5</v>
      </c>
      <c r="D2555" s="3" t="s">
        <v>1819</v>
      </c>
      <c r="E2555" s="3" t="s">
        <v>543</v>
      </c>
      <c r="F2555" s="3">
        <v>42</v>
      </c>
      <c r="G2555" s="3" t="s">
        <v>1506</v>
      </c>
      <c r="H2555" s="3" t="s">
        <v>1097</v>
      </c>
      <c r="I2555" s="3" t="s">
        <v>54</v>
      </c>
      <c r="J2555" s="3" t="s">
        <v>44</v>
      </c>
      <c r="K2555" s="3" t="s">
        <v>21</v>
      </c>
      <c r="L2555" s="3" t="s">
        <v>22</v>
      </c>
      <c r="M2555" s="3" t="s">
        <v>1840</v>
      </c>
      <c r="N2555" s="4">
        <v>42000</v>
      </c>
      <c r="O2555" s="4">
        <v>192268.8768</v>
      </c>
    </row>
    <row r="2556" spans="1:15" x14ac:dyDescent="0.3">
      <c r="A2556" s="5" t="str">
        <f>List!$I$6</f>
        <v>2018-19</v>
      </c>
      <c r="B2556" s="5" t="s">
        <v>16</v>
      </c>
      <c r="C2556" s="5">
        <v>10</v>
      </c>
      <c r="D2556" s="5" t="s">
        <v>1817</v>
      </c>
      <c r="E2556" s="5" t="s">
        <v>199</v>
      </c>
      <c r="F2556" s="5">
        <v>73</v>
      </c>
      <c r="G2556" s="5" t="s">
        <v>1250</v>
      </c>
      <c r="H2556" s="5" t="s">
        <v>608</v>
      </c>
      <c r="I2556" s="5" t="s">
        <v>20</v>
      </c>
      <c r="J2556" s="5" t="s">
        <v>44</v>
      </c>
      <c r="K2556" s="5" t="s">
        <v>48</v>
      </c>
      <c r="L2556" s="5" t="s">
        <v>49</v>
      </c>
      <c r="M2556" s="5" t="s">
        <v>1841</v>
      </c>
      <c r="N2556" s="6">
        <v>141000</v>
      </c>
      <c r="O2556" s="6">
        <v>7395813.7743599992</v>
      </c>
    </row>
    <row r="2557" spans="1:15" x14ac:dyDescent="0.3">
      <c r="A2557" s="3" t="str">
        <f>List!$I$6</f>
        <v>2018-19</v>
      </c>
      <c r="B2557" s="3" t="s">
        <v>36</v>
      </c>
      <c r="C2557" s="3">
        <v>8</v>
      </c>
      <c r="D2557" s="3" t="s">
        <v>1816</v>
      </c>
      <c r="E2557" s="3" t="s">
        <v>183</v>
      </c>
      <c r="F2557" s="3">
        <v>50</v>
      </c>
      <c r="G2557" s="3" t="s">
        <v>1327</v>
      </c>
      <c r="H2557" s="3" t="s">
        <v>1076</v>
      </c>
      <c r="I2557" s="3" t="s">
        <v>63</v>
      </c>
      <c r="J2557" s="3" t="s">
        <v>44</v>
      </c>
      <c r="K2557" s="3" t="s">
        <v>21</v>
      </c>
      <c r="L2557" s="3" t="s">
        <v>22</v>
      </c>
      <c r="M2557" s="3" t="s">
        <v>1839</v>
      </c>
      <c r="N2557" s="4">
        <v>22500</v>
      </c>
      <c r="O2557" s="4">
        <v>160835.47920000003</v>
      </c>
    </row>
    <row r="2558" spans="1:15" x14ac:dyDescent="0.3">
      <c r="A2558" s="5" t="str">
        <f>List!$I$6</f>
        <v>2018-19</v>
      </c>
      <c r="B2558" s="5" t="s">
        <v>76</v>
      </c>
      <c r="C2558" s="5">
        <v>4</v>
      </c>
      <c r="D2558" s="5" t="s">
        <v>1819</v>
      </c>
      <c r="E2558" s="5" t="s">
        <v>439</v>
      </c>
      <c r="F2558" s="5">
        <v>64</v>
      </c>
      <c r="G2558" s="5" t="s">
        <v>1413</v>
      </c>
      <c r="H2558" s="5" t="s">
        <v>1075</v>
      </c>
      <c r="I2558" s="5" t="s">
        <v>59</v>
      </c>
      <c r="J2558" s="5" t="s">
        <v>72</v>
      </c>
      <c r="K2558" s="5" t="s">
        <v>48</v>
      </c>
      <c r="L2558" s="5" t="s">
        <v>49</v>
      </c>
      <c r="M2558" s="5" t="s">
        <v>1840</v>
      </c>
      <c r="N2558" s="6">
        <v>81000</v>
      </c>
      <c r="O2558" s="6">
        <v>209673.11375999998</v>
      </c>
    </row>
    <row r="2559" spans="1:15" x14ac:dyDescent="0.3">
      <c r="A2559" s="3" t="str">
        <f>List!$I$6</f>
        <v>2018-19</v>
      </c>
      <c r="B2559" s="3" t="s">
        <v>45</v>
      </c>
      <c r="C2559" s="3">
        <v>2</v>
      </c>
      <c r="D2559" s="3" t="s">
        <v>1818</v>
      </c>
      <c r="E2559" s="3" t="s">
        <v>569</v>
      </c>
      <c r="F2559" s="3">
        <v>37</v>
      </c>
      <c r="G2559" s="3" t="s">
        <v>386</v>
      </c>
      <c r="H2559" s="3" t="s">
        <v>1229</v>
      </c>
      <c r="I2559" s="3" t="s">
        <v>59</v>
      </c>
      <c r="J2559" s="3" t="s">
        <v>1805</v>
      </c>
      <c r="K2559" s="3" t="s">
        <v>21</v>
      </c>
      <c r="L2559" s="3" t="s">
        <v>22</v>
      </c>
      <c r="M2559" s="3" t="s">
        <v>1841</v>
      </c>
      <c r="N2559" s="4">
        <v>76500</v>
      </c>
      <c r="O2559" s="4">
        <v>3950130.03</v>
      </c>
    </row>
    <row r="2560" spans="1:15" x14ac:dyDescent="0.3">
      <c r="A2560" s="5" t="str">
        <f>List!$I$6</f>
        <v>2018-19</v>
      </c>
      <c r="B2560" s="5" t="s">
        <v>141</v>
      </c>
      <c r="C2560" s="5">
        <v>5</v>
      </c>
      <c r="D2560" s="5" t="s">
        <v>1819</v>
      </c>
      <c r="E2560" s="5" t="s">
        <v>145</v>
      </c>
      <c r="F2560" s="5">
        <v>48</v>
      </c>
      <c r="G2560" s="5" t="s">
        <v>143</v>
      </c>
      <c r="H2560" s="5" t="s">
        <v>285</v>
      </c>
      <c r="I2560" s="5" t="s">
        <v>54</v>
      </c>
      <c r="J2560" s="5" t="s">
        <v>86</v>
      </c>
      <c r="K2560" s="5" t="s">
        <v>21</v>
      </c>
      <c r="L2560" s="5" t="s">
        <v>22</v>
      </c>
      <c r="M2560" s="5" t="s">
        <v>1841</v>
      </c>
      <c r="N2560" s="6">
        <v>66000</v>
      </c>
      <c r="O2560" s="6">
        <v>8654889.7424000017</v>
      </c>
    </row>
    <row r="2561" spans="1:15" x14ac:dyDescent="0.3">
      <c r="A2561" s="3" t="str">
        <f>List!$I$6</f>
        <v>2018-19</v>
      </c>
      <c r="B2561" s="3" t="s">
        <v>92</v>
      </c>
      <c r="C2561" s="3">
        <v>12</v>
      </c>
      <c r="D2561" s="3" t="s">
        <v>1817</v>
      </c>
      <c r="E2561" s="3" t="s">
        <v>183</v>
      </c>
      <c r="F2561" s="3">
        <v>34</v>
      </c>
      <c r="G2561" s="3" t="s">
        <v>1738</v>
      </c>
      <c r="H2561" s="3" t="s">
        <v>233</v>
      </c>
      <c r="I2561" s="3" t="s">
        <v>63</v>
      </c>
      <c r="J2561" s="3" t="s">
        <v>44</v>
      </c>
      <c r="K2561" s="3" t="s">
        <v>34</v>
      </c>
      <c r="L2561" s="3" t="s">
        <v>35</v>
      </c>
      <c r="M2561" s="3" t="s">
        <v>1841</v>
      </c>
      <c r="N2561" s="4">
        <v>94500</v>
      </c>
      <c r="O2561" s="4">
        <v>298034.79551999999</v>
      </c>
    </row>
    <row r="2562" spans="1:15" x14ac:dyDescent="0.3">
      <c r="A2562" s="5" t="str">
        <f>List!$I$6</f>
        <v>2018-19</v>
      </c>
      <c r="B2562" s="5" t="s">
        <v>76</v>
      </c>
      <c r="C2562" s="5">
        <v>4</v>
      </c>
      <c r="D2562" s="5" t="s">
        <v>1819</v>
      </c>
      <c r="E2562" s="5" t="s">
        <v>295</v>
      </c>
      <c r="F2562" s="5">
        <v>77</v>
      </c>
      <c r="G2562" s="5" t="s">
        <v>546</v>
      </c>
      <c r="H2562" s="5" t="s">
        <v>1268</v>
      </c>
      <c r="I2562" s="5" t="s">
        <v>26</v>
      </c>
      <c r="J2562" s="5" t="s">
        <v>86</v>
      </c>
      <c r="K2562" s="5" t="s">
        <v>27</v>
      </c>
      <c r="L2562" s="5" t="s">
        <v>28</v>
      </c>
      <c r="M2562" s="5" t="s">
        <v>1840</v>
      </c>
      <c r="N2562" s="6">
        <v>60000</v>
      </c>
      <c r="O2562" s="6">
        <v>4973449.8527999995</v>
      </c>
    </row>
    <row r="2563" spans="1:15" x14ac:dyDescent="0.3">
      <c r="A2563" s="3" t="str">
        <f>List!$I$6</f>
        <v>2018-19</v>
      </c>
      <c r="B2563" s="3" t="s">
        <v>92</v>
      </c>
      <c r="C2563" s="3">
        <v>12</v>
      </c>
      <c r="D2563" s="3" t="s">
        <v>1817</v>
      </c>
      <c r="E2563" s="3" t="s">
        <v>191</v>
      </c>
      <c r="F2563" s="3">
        <v>57</v>
      </c>
      <c r="G2563" s="3" t="s">
        <v>1739</v>
      </c>
      <c r="H2563" s="3" t="s">
        <v>464</v>
      </c>
      <c r="I2563" s="3" t="s">
        <v>20</v>
      </c>
      <c r="J2563" s="3" t="s">
        <v>86</v>
      </c>
      <c r="K2563" s="3" t="s">
        <v>27</v>
      </c>
      <c r="L2563" s="3" t="s">
        <v>35</v>
      </c>
      <c r="M2563" s="3" t="s">
        <v>1840</v>
      </c>
      <c r="N2563" s="4">
        <v>67500</v>
      </c>
      <c r="O2563" s="4">
        <v>25059325.697999999</v>
      </c>
    </row>
    <row r="2564" spans="1:15" x14ac:dyDescent="0.3">
      <c r="A2564" s="5" t="str">
        <f>List!$I$6</f>
        <v>2018-19</v>
      </c>
      <c r="B2564" s="5" t="s">
        <v>45</v>
      </c>
      <c r="C2564" s="5">
        <v>2</v>
      </c>
      <c r="D2564" s="5" t="s">
        <v>1818</v>
      </c>
      <c r="E2564" s="5" t="s">
        <v>180</v>
      </c>
      <c r="F2564" s="5">
        <v>11</v>
      </c>
      <c r="G2564" s="5" t="s">
        <v>630</v>
      </c>
      <c r="H2564" s="5" t="s">
        <v>506</v>
      </c>
      <c r="I2564" s="5" t="s">
        <v>40</v>
      </c>
      <c r="J2564" s="5" t="s">
        <v>44</v>
      </c>
      <c r="K2564" s="5" t="s">
        <v>21</v>
      </c>
      <c r="L2564" s="5" t="s">
        <v>22</v>
      </c>
      <c r="M2564" s="5" t="s">
        <v>1840</v>
      </c>
      <c r="N2564" s="6">
        <v>79500</v>
      </c>
      <c r="O2564" s="6">
        <v>577553.53280000004</v>
      </c>
    </row>
    <row r="2565" spans="1:15" x14ac:dyDescent="0.3">
      <c r="A2565" s="3" t="str">
        <f>List!$I$6</f>
        <v>2018-19</v>
      </c>
      <c r="B2565" s="3" t="s">
        <v>125</v>
      </c>
      <c r="C2565" s="3">
        <v>7</v>
      </c>
      <c r="D2565" s="3" t="s">
        <v>1816</v>
      </c>
      <c r="E2565" s="3" t="s">
        <v>250</v>
      </c>
      <c r="F2565" s="3">
        <v>28</v>
      </c>
      <c r="G2565" s="3" t="s">
        <v>1649</v>
      </c>
      <c r="H2565" s="3" t="s">
        <v>883</v>
      </c>
      <c r="I2565" s="3" t="s">
        <v>80</v>
      </c>
      <c r="J2565" s="3" t="s">
        <v>1805</v>
      </c>
      <c r="K2565" s="3" t="s">
        <v>48</v>
      </c>
      <c r="L2565" s="3" t="s">
        <v>49</v>
      </c>
      <c r="M2565" s="3" t="s">
        <v>1841</v>
      </c>
      <c r="N2565" s="4">
        <v>60000</v>
      </c>
      <c r="O2565" s="4">
        <v>2091909.5999999999</v>
      </c>
    </row>
    <row r="2566" spans="1:15" x14ac:dyDescent="0.3">
      <c r="A2566" s="5" t="str">
        <f>List!$I$6</f>
        <v>2018-19</v>
      </c>
      <c r="B2566" s="5" t="s">
        <v>16</v>
      </c>
      <c r="C2566" s="5">
        <v>10</v>
      </c>
      <c r="D2566" s="5" t="s">
        <v>1817</v>
      </c>
      <c r="E2566" s="5" t="s">
        <v>37</v>
      </c>
      <c r="F2566" s="5">
        <v>24</v>
      </c>
      <c r="G2566" s="5" t="s">
        <v>1344</v>
      </c>
      <c r="H2566" s="5" t="s">
        <v>179</v>
      </c>
      <c r="I2566" s="5" t="s">
        <v>32</v>
      </c>
      <c r="J2566" s="5" t="s">
        <v>33</v>
      </c>
      <c r="K2566" s="5" t="s">
        <v>48</v>
      </c>
      <c r="L2566" s="5" t="s">
        <v>49</v>
      </c>
      <c r="M2566" s="5" t="s">
        <v>1841</v>
      </c>
      <c r="N2566" s="6">
        <v>73500</v>
      </c>
      <c r="O2566" s="6">
        <v>1936252.20096</v>
      </c>
    </row>
    <row r="2567" spans="1:15" x14ac:dyDescent="0.3">
      <c r="A2567" s="3" t="str">
        <f>List!$I$6</f>
        <v>2018-19</v>
      </c>
      <c r="B2567" s="3" t="s">
        <v>141</v>
      </c>
      <c r="C2567" s="3">
        <v>5</v>
      </c>
      <c r="D2567" s="3" t="s">
        <v>1819</v>
      </c>
      <c r="E2567" s="3" t="s">
        <v>41</v>
      </c>
      <c r="F2567" s="3">
        <v>48</v>
      </c>
      <c r="G2567" s="3" t="s">
        <v>1740</v>
      </c>
      <c r="H2567" s="3" t="s">
        <v>1141</v>
      </c>
      <c r="I2567" s="3" t="s">
        <v>54</v>
      </c>
      <c r="J2567" s="3" t="s">
        <v>86</v>
      </c>
      <c r="K2567" s="3" t="s">
        <v>21</v>
      </c>
      <c r="L2567" s="3" t="s">
        <v>22</v>
      </c>
      <c r="M2567" s="3" t="s">
        <v>1839</v>
      </c>
      <c r="N2567" s="4">
        <v>49500</v>
      </c>
      <c r="O2567" s="4">
        <v>765766.94039999996</v>
      </c>
    </row>
    <row r="2568" spans="1:15" x14ac:dyDescent="0.3">
      <c r="A2568" s="5" t="str">
        <f>List!$I$6</f>
        <v>2018-19</v>
      </c>
      <c r="B2568" s="5" t="s">
        <v>50</v>
      </c>
      <c r="C2568" s="5">
        <v>11</v>
      </c>
      <c r="D2568" s="5" t="s">
        <v>1817</v>
      </c>
      <c r="E2568" s="5" t="s">
        <v>342</v>
      </c>
      <c r="F2568" s="5">
        <v>55</v>
      </c>
      <c r="G2568" s="5" t="s">
        <v>651</v>
      </c>
      <c r="H2568" s="5" t="s">
        <v>257</v>
      </c>
      <c r="I2568" s="5" t="s">
        <v>59</v>
      </c>
      <c r="J2568" s="5" t="s">
        <v>1806</v>
      </c>
      <c r="K2568" s="5" t="s">
        <v>48</v>
      </c>
      <c r="L2568" s="5" t="s">
        <v>55</v>
      </c>
      <c r="M2568" s="5" t="s">
        <v>1839</v>
      </c>
      <c r="N2568" s="6">
        <v>60000</v>
      </c>
      <c r="O2568" s="6">
        <v>1621659.9168</v>
      </c>
    </row>
    <row r="2569" spans="1:15" x14ac:dyDescent="0.3">
      <c r="A2569" s="3" t="str">
        <f>List!$I$6</f>
        <v>2018-19</v>
      </c>
      <c r="B2569" s="3" t="s">
        <v>16</v>
      </c>
      <c r="C2569" s="3">
        <v>10</v>
      </c>
      <c r="D2569" s="3" t="s">
        <v>1817</v>
      </c>
      <c r="E2569" s="3" t="s">
        <v>67</v>
      </c>
      <c r="F2569" s="3">
        <v>76</v>
      </c>
      <c r="G2569" s="3" t="s">
        <v>244</v>
      </c>
      <c r="H2569" s="3" t="s">
        <v>1485</v>
      </c>
      <c r="I2569" s="3" t="s">
        <v>20</v>
      </c>
      <c r="J2569" s="3" t="s">
        <v>86</v>
      </c>
      <c r="K2569" s="3" t="s">
        <v>48</v>
      </c>
      <c r="L2569" s="3" t="s">
        <v>49</v>
      </c>
      <c r="M2569" s="3" t="s">
        <v>1841</v>
      </c>
      <c r="N2569" s="4">
        <v>55500</v>
      </c>
      <c r="O2569" s="4">
        <v>1124901.4391999999</v>
      </c>
    </row>
    <row r="2570" spans="1:15" x14ac:dyDescent="0.3">
      <c r="A2570" s="5" t="str">
        <f>List!$I$6</f>
        <v>2018-19</v>
      </c>
      <c r="B2570" s="5" t="s">
        <v>76</v>
      </c>
      <c r="C2570" s="5">
        <v>4</v>
      </c>
      <c r="D2570" s="5" t="s">
        <v>1819</v>
      </c>
      <c r="E2570" s="5" t="s">
        <v>199</v>
      </c>
      <c r="F2570" s="5">
        <v>71</v>
      </c>
      <c r="G2570" s="5" t="s">
        <v>1499</v>
      </c>
      <c r="H2570" s="5" t="s">
        <v>343</v>
      </c>
      <c r="I2570" s="5" t="s">
        <v>40</v>
      </c>
      <c r="J2570" s="5" t="s">
        <v>1805</v>
      </c>
      <c r="K2570" s="5" t="s">
        <v>27</v>
      </c>
      <c r="L2570" s="5" t="s">
        <v>35</v>
      </c>
      <c r="M2570" s="5" t="s">
        <v>1841</v>
      </c>
      <c r="N2570" s="6">
        <v>28500</v>
      </c>
      <c r="O2570" s="6">
        <v>3436364.4400800001</v>
      </c>
    </row>
    <row r="2571" spans="1:15" x14ac:dyDescent="0.3">
      <c r="A2571" s="3" t="str">
        <f>List!$I$6</f>
        <v>2018-19</v>
      </c>
      <c r="B2571" s="3" t="s">
        <v>50</v>
      </c>
      <c r="C2571" s="3">
        <v>11</v>
      </c>
      <c r="D2571" s="3" t="s">
        <v>1817</v>
      </c>
      <c r="E2571" s="3" t="s">
        <v>332</v>
      </c>
      <c r="F2571" s="3">
        <v>80</v>
      </c>
      <c r="G2571" s="3" t="s">
        <v>1066</v>
      </c>
      <c r="H2571" s="3" t="s">
        <v>1631</v>
      </c>
      <c r="I2571" s="3" t="s">
        <v>32</v>
      </c>
      <c r="J2571" s="3" t="s">
        <v>44</v>
      </c>
      <c r="K2571" s="3" t="s">
        <v>34</v>
      </c>
      <c r="L2571" s="3" t="s">
        <v>35</v>
      </c>
      <c r="M2571" s="3" t="s">
        <v>1841</v>
      </c>
      <c r="N2571" s="4">
        <v>36000</v>
      </c>
      <c r="O2571" s="4">
        <v>11328036.720000001</v>
      </c>
    </row>
    <row r="2572" spans="1:15" x14ac:dyDescent="0.3">
      <c r="A2572" s="5" t="str">
        <f>List!$I$6</f>
        <v>2018-19</v>
      </c>
      <c r="B2572" s="5" t="s">
        <v>16</v>
      </c>
      <c r="C2572" s="5">
        <v>10</v>
      </c>
      <c r="D2572" s="5" t="s">
        <v>1817</v>
      </c>
      <c r="E2572" s="5" t="s">
        <v>322</v>
      </c>
      <c r="F2572" s="5">
        <v>75</v>
      </c>
      <c r="G2572" s="5" t="s">
        <v>693</v>
      </c>
      <c r="H2572" s="5" t="s">
        <v>535</v>
      </c>
      <c r="I2572" s="5" t="s">
        <v>32</v>
      </c>
      <c r="J2572" s="5" t="s">
        <v>44</v>
      </c>
      <c r="K2572" s="5" t="s">
        <v>21</v>
      </c>
      <c r="L2572" s="5" t="s">
        <v>22</v>
      </c>
      <c r="M2572" s="5" t="s">
        <v>1841</v>
      </c>
      <c r="N2572" s="6">
        <v>81000</v>
      </c>
      <c r="O2572" s="6">
        <v>11528318.141999999</v>
      </c>
    </row>
    <row r="2573" spans="1:15" x14ac:dyDescent="0.3">
      <c r="A2573" s="3" t="str">
        <f>List!$I$6</f>
        <v>2018-19</v>
      </c>
      <c r="B2573" s="3" t="s">
        <v>76</v>
      </c>
      <c r="C2573" s="3">
        <v>4</v>
      </c>
      <c r="D2573" s="3" t="s">
        <v>1819</v>
      </c>
      <c r="E2573" s="3" t="s">
        <v>238</v>
      </c>
      <c r="F2573" s="3">
        <v>19</v>
      </c>
      <c r="G2573" s="3" t="s">
        <v>1592</v>
      </c>
      <c r="H2573" s="3" t="s">
        <v>959</v>
      </c>
      <c r="I2573" s="3" t="s">
        <v>32</v>
      </c>
      <c r="J2573" s="3" t="s">
        <v>44</v>
      </c>
      <c r="K2573" s="3" t="s">
        <v>48</v>
      </c>
      <c r="L2573" s="3" t="s">
        <v>49</v>
      </c>
      <c r="M2573" s="3" t="s">
        <v>1840</v>
      </c>
      <c r="N2573" s="4">
        <v>27000</v>
      </c>
      <c r="O2573" s="4">
        <v>106189.776</v>
      </c>
    </row>
    <row r="2574" spans="1:15" x14ac:dyDescent="0.3">
      <c r="A2574" s="5" t="str">
        <f>List!$I$6</f>
        <v>2018-19</v>
      </c>
      <c r="B2574" s="5" t="s">
        <v>101</v>
      </c>
      <c r="C2574" s="5">
        <v>9</v>
      </c>
      <c r="D2574" s="5" t="s">
        <v>1816</v>
      </c>
      <c r="E2574" s="5" t="s">
        <v>29</v>
      </c>
      <c r="F2574" s="5">
        <v>65</v>
      </c>
      <c r="G2574" s="5" t="s">
        <v>1058</v>
      </c>
      <c r="H2574" s="5" t="s">
        <v>624</v>
      </c>
      <c r="I2574" s="5" t="s">
        <v>54</v>
      </c>
      <c r="J2574" s="5" t="s">
        <v>1805</v>
      </c>
      <c r="K2574" s="5" t="s">
        <v>21</v>
      </c>
      <c r="L2574" s="5" t="s">
        <v>22</v>
      </c>
      <c r="M2574" s="5" t="s">
        <v>1840</v>
      </c>
      <c r="N2574" s="6">
        <v>88500</v>
      </c>
      <c r="O2574" s="6">
        <v>355730.91749999998</v>
      </c>
    </row>
    <row r="2575" spans="1:15" x14ac:dyDescent="0.3">
      <c r="A2575" s="3" t="str">
        <f>List!$I$6</f>
        <v>2018-19</v>
      </c>
      <c r="B2575" s="3" t="s">
        <v>50</v>
      </c>
      <c r="C2575" s="3">
        <v>11</v>
      </c>
      <c r="D2575" s="3" t="s">
        <v>1817</v>
      </c>
      <c r="E2575" s="3" t="s">
        <v>136</v>
      </c>
      <c r="F2575" s="3">
        <v>62</v>
      </c>
      <c r="G2575" s="3" t="s">
        <v>419</v>
      </c>
      <c r="H2575" s="3" t="s">
        <v>1660</v>
      </c>
      <c r="I2575" s="3" t="s">
        <v>54</v>
      </c>
      <c r="J2575" s="3" t="s">
        <v>33</v>
      </c>
      <c r="K2575" s="3" t="s">
        <v>27</v>
      </c>
      <c r="L2575" s="3" t="s">
        <v>35</v>
      </c>
      <c r="M2575" s="3" t="s">
        <v>1839</v>
      </c>
      <c r="N2575" s="4">
        <v>78000</v>
      </c>
      <c r="O2575" s="4">
        <v>107764140.87540001</v>
      </c>
    </row>
    <row r="2576" spans="1:15" x14ac:dyDescent="0.3">
      <c r="A2576" s="5" t="str">
        <f>List!$I$6</f>
        <v>2018-19</v>
      </c>
      <c r="B2576" s="5" t="s">
        <v>60</v>
      </c>
      <c r="C2576" s="5">
        <v>6</v>
      </c>
      <c r="D2576" s="5" t="s">
        <v>1819</v>
      </c>
      <c r="E2576" s="5" t="s">
        <v>219</v>
      </c>
      <c r="F2576" s="5">
        <v>18</v>
      </c>
      <c r="G2576" s="5" t="s">
        <v>1741</v>
      </c>
      <c r="H2576" s="5" t="s">
        <v>1040</v>
      </c>
      <c r="I2576" s="5" t="s">
        <v>32</v>
      </c>
      <c r="J2576" s="5" t="s">
        <v>72</v>
      </c>
      <c r="K2576" s="5" t="s">
        <v>27</v>
      </c>
      <c r="L2576" s="5" t="s">
        <v>35</v>
      </c>
      <c r="M2576" s="5" t="s">
        <v>1841</v>
      </c>
      <c r="N2576" s="6">
        <v>87000</v>
      </c>
      <c r="O2576" s="6">
        <v>245692758.77500001</v>
      </c>
    </row>
    <row r="2577" spans="1:15" x14ac:dyDescent="0.3">
      <c r="A2577" s="3" t="str">
        <f>List!$I$6</f>
        <v>2018-19</v>
      </c>
      <c r="B2577" s="3" t="s">
        <v>101</v>
      </c>
      <c r="C2577" s="3">
        <v>9</v>
      </c>
      <c r="D2577" s="3" t="s">
        <v>1816</v>
      </c>
      <c r="E2577" s="3" t="s">
        <v>238</v>
      </c>
      <c r="F2577" s="3">
        <v>18</v>
      </c>
      <c r="G2577" s="3" t="s">
        <v>1067</v>
      </c>
      <c r="H2577" s="3" t="s">
        <v>911</v>
      </c>
      <c r="I2577" s="3" t="s">
        <v>32</v>
      </c>
      <c r="J2577" s="3" t="s">
        <v>86</v>
      </c>
      <c r="K2577" s="3" t="s">
        <v>34</v>
      </c>
      <c r="L2577" s="3" t="s">
        <v>35</v>
      </c>
      <c r="M2577" s="3" t="s">
        <v>1841</v>
      </c>
      <c r="N2577" s="4">
        <v>81000</v>
      </c>
      <c r="O2577" s="4">
        <v>6886315.1807999993</v>
      </c>
    </row>
    <row r="2578" spans="1:15" x14ac:dyDescent="0.3">
      <c r="A2578" s="5" t="str">
        <f>List!$I$6</f>
        <v>2018-19</v>
      </c>
      <c r="B2578" s="5" t="s">
        <v>45</v>
      </c>
      <c r="C2578" s="5">
        <v>2</v>
      </c>
      <c r="D2578" s="5" t="s">
        <v>1818</v>
      </c>
      <c r="E2578" s="5" t="s">
        <v>714</v>
      </c>
      <c r="F2578" s="5">
        <v>63</v>
      </c>
      <c r="G2578" s="5" t="s">
        <v>1697</v>
      </c>
      <c r="H2578" s="5" t="s">
        <v>745</v>
      </c>
      <c r="I2578" s="5" t="s">
        <v>32</v>
      </c>
      <c r="J2578" s="5" t="s">
        <v>1805</v>
      </c>
      <c r="K2578" s="5" t="s">
        <v>21</v>
      </c>
      <c r="L2578" s="5" t="s">
        <v>22</v>
      </c>
      <c r="M2578" s="5" t="s">
        <v>1840</v>
      </c>
      <c r="N2578" s="6">
        <v>40500</v>
      </c>
      <c r="O2578" s="6">
        <v>14674280.751</v>
      </c>
    </row>
    <row r="2579" spans="1:15" x14ac:dyDescent="0.3">
      <c r="A2579" s="3" t="str">
        <f>List!$I$6</f>
        <v>2018-19</v>
      </c>
      <c r="B2579" s="3" t="s">
        <v>125</v>
      </c>
      <c r="C2579" s="3">
        <v>7</v>
      </c>
      <c r="D2579" s="3" t="s">
        <v>1816</v>
      </c>
      <c r="E2579" s="3" t="s">
        <v>119</v>
      </c>
      <c r="F2579" s="3">
        <v>9</v>
      </c>
      <c r="G2579" s="3" t="s">
        <v>1165</v>
      </c>
      <c r="H2579" s="3" t="s">
        <v>1370</v>
      </c>
      <c r="I2579" s="3" t="s">
        <v>63</v>
      </c>
      <c r="J2579" s="3" t="s">
        <v>1805</v>
      </c>
      <c r="K2579" s="3" t="s">
        <v>34</v>
      </c>
      <c r="L2579" s="3" t="s">
        <v>35</v>
      </c>
      <c r="M2579" s="3" t="s">
        <v>1841</v>
      </c>
      <c r="N2579" s="4">
        <v>27000</v>
      </c>
      <c r="O2579" s="4">
        <v>3059888.8319999999</v>
      </c>
    </row>
    <row r="2580" spans="1:15" x14ac:dyDescent="0.3">
      <c r="A2580" s="5" t="str">
        <f>List!$I$6</f>
        <v>2018-19</v>
      </c>
      <c r="B2580" s="5" t="s">
        <v>92</v>
      </c>
      <c r="C2580" s="5">
        <v>12</v>
      </c>
      <c r="D2580" s="5" t="s">
        <v>1817</v>
      </c>
      <c r="E2580" s="5" t="s">
        <v>136</v>
      </c>
      <c r="F2580" s="5">
        <v>54</v>
      </c>
      <c r="G2580" s="5" t="s">
        <v>1437</v>
      </c>
      <c r="H2580" s="5" t="s">
        <v>1294</v>
      </c>
      <c r="I2580" s="5" t="s">
        <v>54</v>
      </c>
      <c r="J2580" s="5" t="s">
        <v>72</v>
      </c>
      <c r="K2580" s="5" t="s">
        <v>34</v>
      </c>
      <c r="L2580" s="5" t="s">
        <v>35</v>
      </c>
      <c r="M2580" s="5" t="s">
        <v>1840</v>
      </c>
      <c r="N2580" s="6">
        <v>18000</v>
      </c>
      <c r="O2580" s="6">
        <v>16405102.929599999</v>
      </c>
    </row>
    <row r="2581" spans="1:15" x14ac:dyDescent="0.3">
      <c r="A2581" s="3" t="str">
        <f>List!$I$6</f>
        <v>2018-19</v>
      </c>
      <c r="B2581" s="3" t="s">
        <v>36</v>
      </c>
      <c r="C2581" s="3">
        <v>8</v>
      </c>
      <c r="D2581" s="3" t="s">
        <v>1816</v>
      </c>
      <c r="E2581" s="3" t="s">
        <v>64</v>
      </c>
      <c r="F2581" s="3">
        <v>73</v>
      </c>
      <c r="G2581" s="3" t="s">
        <v>1532</v>
      </c>
      <c r="H2581" s="3" t="s">
        <v>1100</v>
      </c>
      <c r="I2581" s="3" t="s">
        <v>59</v>
      </c>
      <c r="J2581" s="3" t="s">
        <v>33</v>
      </c>
      <c r="K2581" s="3" t="s">
        <v>48</v>
      </c>
      <c r="L2581" s="3" t="s">
        <v>49</v>
      </c>
      <c r="M2581" s="3" t="s">
        <v>1841</v>
      </c>
      <c r="N2581" s="4">
        <v>72000</v>
      </c>
      <c r="O2581" s="4">
        <v>564090.91199999989</v>
      </c>
    </row>
    <row r="2582" spans="1:15" x14ac:dyDescent="0.3">
      <c r="A2582" s="5" t="str">
        <f>List!$I$6</f>
        <v>2018-19</v>
      </c>
      <c r="B2582" s="5" t="s">
        <v>36</v>
      </c>
      <c r="C2582" s="5">
        <v>8</v>
      </c>
      <c r="D2582" s="5" t="s">
        <v>1816</v>
      </c>
      <c r="E2582" s="5" t="s">
        <v>374</v>
      </c>
      <c r="F2582" s="5">
        <v>65</v>
      </c>
      <c r="G2582" s="5" t="s">
        <v>902</v>
      </c>
      <c r="H2582" s="5" t="s">
        <v>458</v>
      </c>
      <c r="I2582" s="5" t="s">
        <v>40</v>
      </c>
      <c r="J2582" s="5" t="s">
        <v>1805</v>
      </c>
      <c r="K2582" s="5" t="s">
        <v>21</v>
      </c>
      <c r="L2582" s="5" t="s">
        <v>22</v>
      </c>
      <c r="M2582" s="5" t="s">
        <v>1840</v>
      </c>
      <c r="N2582" s="6">
        <v>91500</v>
      </c>
      <c r="O2582" s="6">
        <v>10194137.33175</v>
      </c>
    </row>
    <row r="2583" spans="1:15" x14ac:dyDescent="0.3">
      <c r="A2583" s="3" t="str">
        <f>List!$I$6</f>
        <v>2018-19</v>
      </c>
      <c r="B2583" s="3" t="s">
        <v>76</v>
      </c>
      <c r="C2583" s="3">
        <v>4</v>
      </c>
      <c r="D2583" s="3" t="s">
        <v>1819</v>
      </c>
      <c r="E2583" s="3" t="s">
        <v>56</v>
      </c>
      <c r="F2583" s="3">
        <v>39</v>
      </c>
      <c r="G2583" s="3" t="s">
        <v>1090</v>
      </c>
      <c r="H2583" s="3" t="s">
        <v>339</v>
      </c>
      <c r="I2583" s="3" t="s">
        <v>26</v>
      </c>
      <c r="J2583" s="3" t="s">
        <v>1806</v>
      </c>
      <c r="K2583" s="3" t="s">
        <v>48</v>
      </c>
      <c r="L2583" s="3" t="s">
        <v>55</v>
      </c>
      <c r="M2583" s="3" t="s">
        <v>1839</v>
      </c>
      <c r="N2583" s="4">
        <v>70500</v>
      </c>
      <c r="O2583" s="4">
        <v>296700.09600000002</v>
      </c>
    </row>
    <row r="2584" spans="1:15" x14ac:dyDescent="0.3">
      <c r="A2584" s="5" t="str">
        <f>List!$I$6</f>
        <v>2018-19</v>
      </c>
      <c r="B2584" s="5" t="s">
        <v>45</v>
      </c>
      <c r="C2584" s="5">
        <v>2</v>
      </c>
      <c r="D2584" s="5" t="s">
        <v>1818</v>
      </c>
      <c r="E2584" s="5" t="s">
        <v>305</v>
      </c>
      <c r="F2584" s="5">
        <v>26</v>
      </c>
      <c r="G2584" s="5" t="s">
        <v>515</v>
      </c>
      <c r="H2584" s="5" t="s">
        <v>1080</v>
      </c>
      <c r="I2584" s="5" t="s">
        <v>80</v>
      </c>
      <c r="J2584" s="5" t="s">
        <v>72</v>
      </c>
      <c r="K2584" s="5" t="s">
        <v>27</v>
      </c>
      <c r="L2584" s="5" t="s">
        <v>28</v>
      </c>
      <c r="M2584" s="5" t="s">
        <v>1841</v>
      </c>
      <c r="N2584" s="6">
        <v>82500</v>
      </c>
      <c r="O2584" s="6">
        <v>6242944.2768000001</v>
      </c>
    </row>
    <row r="2585" spans="1:15" x14ac:dyDescent="0.3">
      <c r="A2585" s="3" t="str">
        <f>List!$I$6</f>
        <v>2018-19</v>
      </c>
      <c r="B2585" s="3" t="s">
        <v>92</v>
      </c>
      <c r="C2585" s="3">
        <v>12</v>
      </c>
      <c r="D2585" s="3" t="s">
        <v>1817</v>
      </c>
      <c r="E2585" s="3" t="s">
        <v>214</v>
      </c>
      <c r="F2585" s="3">
        <v>64</v>
      </c>
      <c r="G2585" s="3" t="s">
        <v>922</v>
      </c>
      <c r="H2585" s="3" t="s">
        <v>959</v>
      </c>
      <c r="I2585" s="3" t="s">
        <v>32</v>
      </c>
      <c r="J2585" s="3" t="s">
        <v>44</v>
      </c>
      <c r="K2585" s="3" t="s">
        <v>48</v>
      </c>
      <c r="L2585" s="3" t="s">
        <v>49</v>
      </c>
      <c r="M2585" s="3" t="s">
        <v>1840</v>
      </c>
      <c r="N2585" s="4">
        <v>55500</v>
      </c>
      <c r="O2585" s="4">
        <v>3519515.2432000004</v>
      </c>
    </row>
    <row r="2586" spans="1:15" x14ac:dyDescent="0.3">
      <c r="A2586" s="5" t="str">
        <f>List!$I$6</f>
        <v>2018-19</v>
      </c>
      <c r="B2586" s="5" t="s">
        <v>16</v>
      </c>
      <c r="C2586" s="5">
        <v>10</v>
      </c>
      <c r="D2586" s="5" t="s">
        <v>1817</v>
      </c>
      <c r="E2586" s="5" t="s">
        <v>421</v>
      </c>
      <c r="F2586" s="5">
        <v>79</v>
      </c>
      <c r="G2586" s="5" t="s">
        <v>1051</v>
      </c>
      <c r="H2586" s="5" t="s">
        <v>431</v>
      </c>
      <c r="I2586" s="5" t="s">
        <v>40</v>
      </c>
      <c r="J2586" s="5" t="s">
        <v>1805</v>
      </c>
      <c r="K2586" s="5" t="s">
        <v>27</v>
      </c>
      <c r="L2586" s="5" t="s">
        <v>28</v>
      </c>
      <c r="M2586" s="5" t="s">
        <v>1841</v>
      </c>
      <c r="N2586" s="6">
        <v>78000</v>
      </c>
      <c r="O2586" s="6">
        <v>22424697.6096</v>
      </c>
    </row>
    <row r="2587" spans="1:15" x14ac:dyDescent="0.3">
      <c r="A2587" s="3" t="str">
        <f>List!$I$6</f>
        <v>2018-19</v>
      </c>
      <c r="B2587" s="3" t="s">
        <v>76</v>
      </c>
      <c r="C2587" s="3">
        <v>4</v>
      </c>
      <c r="D2587" s="3" t="s">
        <v>1819</v>
      </c>
      <c r="E2587" s="3" t="s">
        <v>104</v>
      </c>
      <c r="F2587" s="3">
        <v>23</v>
      </c>
      <c r="G2587" s="3" t="s">
        <v>1654</v>
      </c>
      <c r="H2587" s="3" t="s">
        <v>348</v>
      </c>
      <c r="I2587" s="3" t="s">
        <v>40</v>
      </c>
      <c r="J2587" s="3" t="s">
        <v>33</v>
      </c>
      <c r="K2587" s="3" t="s">
        <v>48</v>
      </c>
      <c r="L2587" s="3" t="s">
        <v>49</v>
      </c>
      <c r="M2587" s="3" t="s">
        <v>1839</v>
      </c>
      <c r="N2587" s="4">
        <v>72000</v>
      </c>
      <c r="O2587" s="4">
        <v>2529568.0080000004</v>
      </c>
    </row>
    <row r="2588" spans="1:15" x14ac:dyDescent="0.3">
      <c r="A2588" s="5" t="str">
        <f>List!$I$6</f>
        <v>2018-19</v>
      </c>
      <c r="B2588" s="5" t="s">
        <v>50</v>
      </c>
      <c r="C2588" s="5">
        <v>11</v>
      </c>
      <c r="D2588" s="5" t="s">
        <v>1817</v>
      </c>
      <c r="E2588" s="5" t="s">
        <v>322</v>
      </c>
      <c r="F2588" s="5">
        <v>28</v>
      </c>
      <c r="G2588" s="5" t="s">
        <v>1742</v>
      </c>
      <c r="H2588" s="5" t="s">
        <v>1100</v>
      </c>
      <c r="I2588" s="5" t="s">
        <v>59</v>
      </c>
      <c r="J2588" s="5" t="s">
        <v>33</v>
      </c>
      <c r="K2588" s="5" t="s">
        <v>48</v>
      </c>
      <c r="L2588" s="5" t="s">
        <v>49</v>
      </c>
      <c r="M2588" s="5" t="s">
        <v>1839</v>
      </c>
      <c r="N2588" s="6">
        <v>33000</v>
      </c>
      <c r="O2588" s="6">
        <v>5714901.6320000002</v>
      </c>
    </row>
    <row r="2589" spans="1:15" x14ac:dyDescent="0.3">
      <c r="A2589" s="3" t="str">
        <f>List!$I$6</f>
        <v>2018-19</v>
      </c>
      <c r="B2589" s="3" t="s">
        <v>116</v>
      </c>
      <c r="C2589" s="3">
        <v>1</v>
      </c>
      <c r="D2589" s="3" t="s">
        <v>1818</v>
      </c>
      <c r="E2589" s="3" t="s">
        <v>260</v>
      </c>
      <c r="F2589" s="3">
        <v>53</v>
      </c>
      <c r="G2589" s="3" t="s">
        <v>814</v>
      </c>
      <c r="H2589" s="3" t="s">
        <v>824</v>
      </c>
      <c r="I2589" s="3" t="s">
        <v>20</v>
      </c>
      <c r="J2589" s="3" t="s">
        <v>1805</v>
      </c>
      <c r="K2589" s="3" t="s">
        <v>21</v>
      </c>
      <c r="L2589" s="3" t="s">
        <v>22</v>
      </c>
      <c r="M2589" s="3" t="s">
        <v>1840</v>
      </c>
      <c r="N2589" s="4">
        <v>100500</v>
      </c>
      <c r="O2589" s="4">
        <v>762630.76692000008</v>
      </c>
    </row>
    <row r="2590" spans="1:15" x14ac:dyDescent="0.3">
      <c r="A2590" s="5" t="str">
        <f>List!$I$6</f>
        <v>2018-19</v>
      </c>
      <c r="B2590" s="5" t="s">
        <v>101</v>
      </c>
      <c r="C2590" s="5">
        <v>9</v>
      </c>
      <c r="D2590" s="5" t="s">
        <v>1816</v>
      </c>
      <c r="E2590" s="5" t="s">
        <v>41</v>
      </c>
      <c r="F2590" s="5">
        <v>68</v>
      </c>
      <c r="G2590" s="5" t="s">
        <v>1600</v>
      </c>
      <c r="H2590" s="5" t="s">
        <v>1131</v>
      </c>
      <c r="I2590" s="5" t="s">
        <v>32</v>
      </c>
      <c r="J2590" s="5" t="s">
        <v>1805</v>
      </c>
      <c r="K2590" s="5" t="s">
        <v>34</v>
      </c>
      <c r="L2590" s="5" t="s">
        <v>35</v>
      </c>
      <c r="M2590" s="5" t="s">
        <v>1840</v>
      </c>
      <c r="N2590" s="6">
        <v>82500</v>
      </c>
      <c r="O2590" s="6">
        <v>19387525.079999998</v>
      </c>
    </row>
    <row r="2591" spans="1:15" x14ac:dyDescent="0.3">
      <c r="A2591" s="3" t="str">
        <f>List!$I$6</f>
        <v>2018-19</v>
      </c>
      <c r="B2591" s="3" t="s">
        <v>92</v>
      </c>
      <c r="C2591" s="3">
        <v>12</v>
      </c>
      <c r="D2591" s="3" t="s">
        <v>1817</v>
      </c>
      <c r="E2591" s="3" t="s">
        <v>180</v>
      </c>
      <c r="F2591" s="3">
        <v>42</v>
      </c>
      <c r="G2591" s="3" t="s">
        <v>1283</v>
      </c>
      <c r="H2591" s="3" t="s">
        <v>1003</v>
      </c>
      <c r="I2591" s="3" t="s">
        <v>26</v>
      </c>
      <c r="J2591" s="3" t="s">
        <v>86</v>
      </c>
      <c r="K2591" s="3" t="s">
        <v>21</v>
      </c>
      <c r="L2591" s="3" t="s">
        <v>22</v>
      </c>
      <c r="M2591" s="3" t="s">
        <v>1840</v>
      </c>
      <c r="N2591" s="4">
        <v>58500</v>
      </c>
      <c r="O2591" s="4">
        <v>3534568.3230000003</v>
      </c>
    </row>
    <row r="2592" spans="1:15" x14ac:dyDescent="0.3">
      <c r="A2592" s="5" t="str">
        <f>List!$I$6</f>
        <v>2018-19</v>
      </c>
      <c r="B2592" s="5" t="s">
        <v>45</v>
      </c>
      <c r="C2592" s="5">
        <v>2</v>
      </c>
      <c r="D2592" s="5" t="s">
        <v>1818</v>
      </c>
      <c r="E2592" s="5" t="s">
        <v>305</v>
      </c>
      <c r="F2592" s="5">
        <v>28</v>
      </c>
      <c r="G2592" s="5" t="s">
        <v>212</v>
      </c>
      <c r="H2592" s="5" t="s">
        <v>895</v>
      </c>
      <c r="I2592" s="5" t="s">
        <v>63</v>
      </c>
      <c r="J2592" s="5" t="s">
        <v>33</v>
      </c>
      <c r="K2592" s="5" t="s">
        <v>48</v>
      </c>
      <c r="L2592" s="5" t="s">
        <v>49</v>
      </c>
      <c r="M2592" s="5" t="s">
        <v>1841</v>
      </c>
      <c r="N2592" s="6">
        <v>88500</v>
      </c>
      <c r="O2592" s="6">
        <v>1499710.4979999999</v>
      </c>
    </row>
    <row r="2593" spans="1:15" x14ac:dyDescent="0.3">
      <c r="A2593" s="3" t="str">
        <f>List!$I$6</f>
        <v>2018-19</v>
      </c>
      <c r="B2593" s="3" t="s">
        <v>50</v>
      </c>
      <c r="C2593" s="3">
        <v>11</v>
      </c>
      <c r="D2593" s="3" t="s">
        <v>1817</v>
      </c>
      <c r="E2593" s="3" t="s">
        <v>335</v>
      </c>
      <c r="F2593" s="3">
        <v>16</v>
      </c>
      <c r="G2593" s="3" t="s">
        <v>1682</v>
      </c>
      <c r="H2593" s="3" t="s">
        <v>596</v>
      </c>
      <c r="I2593" s="3" t="s">
        <v>20</v>
      </c>
      <c r="J2593" s="3" t="s">
        <v>44</v>
      </c>
      <c r="K2593" s="3" t="s">
        <v>21</v>
      </c>
      <c r="L2593" s="3" t="s">
        <v>22</v>
      </c>
      <c r="M2593" s="3" t="s">
        <v>1841</v>
      </c>
      <c r="N2593" s="4">
        <v>27000</v>
      </c>
      <c r="O2593" s="4">
        <v>214447.30560000005</v>
      </c>
    </row>
    <row r="2594" spans="1:15" x14ac:dyDescent="0.3">
      <c r="A2594" s="5" t="str">
        <f>List!$I$6</f>
        <v>2018-19</v>
      </c>
      <c r="B2594" s="5" t="s">
        <v>60</v>
      </c>
      <c r="C2594" s="5">
        <v>6</v>
      </c>
      <c r="D2594" s="5" t="s">
        <v>1819</v>
      </c>
      <c r="E2594" s="5" t="s">
        <v>23</v>
      </c>
      <c r="F2594" s="5">
        <v>79</v>
      </c>
      <c r="G2594" s="5" t="s">
        <v>1706</v>
      </c>
      <c r="H2594" s="5" t="s">
        <v>867</v>
      </c>
      <c r="I2594" s="5" t="s">
        <v>63</v>
      </c>
      <c r="J2594" s="5" t="s">
        <v>1806</v>
      </c>
      <c r="K2594" s="5" t="s">
        <v>27</v>
      </c>
      <c r="L2594" s="5" t="s">
        <v>28</v>
      </c>
      <c r="M2594" s="5" t="s">
        <v>1840</v>
      </c>
      <c r="N2594" s="6">
        <v>67500</v>
      </c>
      <c r="O2594" s="6">
        <v>832802.25599999994</v>
      </c>
    </row>
    <row r="2595" spans="1:15" x14ac:dyDescent="0.3">
      <c r="A2595" s="3" t="str">
        <f>List!$I$6</f>
        <v>2018-19</v>
      </c>
      <c r="B2595" s="3" t="s">
        <v>60</v>
      </c>
      <c r="C2595" s="3">
        <v>6</v>
      </c>
      <c r="D2595" s="3" t="s">
        <v>1819</v>
      </c>
      <c r="E2595" s="3" t="s">
        <v>195</v>
      </c>
      <c r="F2595" s="3">
        <v>38</v>
      </c>
      <c r="G2595" s="3" t="s">
        <v>1743</v>
      </c>
      <c r="H2595" s="3" t="s">
        <v>1134</v>
      </c>
      <c r="I2595" s="3" t="s">
        <v>26</v>
      </c>
      <c r="J2595" s="3" t="s">
        <v>1805</v>
      </c>
      <c r="K2595" s="3" t="s">
        <v>34</v>
      </c>
      <c r="L2595" s="3" t="s">
        <v>35</v>
      </c>
      <c r="M2595" s="3" t="s">
        <v>1841</v>
      </c>
      <c r="N2595" s="4">
        <v>126000</v>
      </c>
      <c r="O2595" s="4">
        <v>2766209.7563999998</v>
      </c>
    </row>
    <row r="2596" spans="1:15" x14ac:dyDescent="0.3">
      <c r="A2596" s="28" t="str">
        <f>List!$I$6</f>
        <v>2018-19</v>
      </c>
      <c r="B2596" s="28" t="s">
        <v>116</v>
      </c>
      <c r="C2596" s="28">
        <v>1</v>
      </c>
      <c r="D2596" s="28" t="s">
        <v>1818</v>
      </c>
      <c r="E2596" s="28" t="s">
        <v>77</v>
      </c>
      <c r="F2596" s="28">
        <v>55</v>
      </c>
      <c r="G2596" s="28" t="s">
        <v>217</v>
      </c>
      <c r="H2596" s="28" t="s">
        <v>498</v>
      </c>
      <c r="I2596" s="28" t="s">
        <v>20</v>
      </c>
      <c r="J2596" s="28" t="s">
        <v>1806</v>
      </c>
      <c r="K2596" s="28" t="s">
        <v>48</v>
      </c>
      <c r="L2596" s="28" t="s">
        <v>55</v>
      </c>
      <c r="M2596" s="28" t="s">
        <v>1841</v>
      </c>
      <c r="N2596" s="29">
        <v>39000</v>
      </c>
      <c r="O2596" s="29">
        <v>1713751.27596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O31"/>
  <sheetViews>
    <sheetView workbookViewId="0">
      <selection activeCell="E15" sqref="A2:O31"/>
    </sheetView>
  </sheetViews>
  <sheetFormatPr defaultRowHeight="14.4" x14ac:dyDescent="0.3"/>
  <cols>
    <col min="2" max="2" width="11.5546875" bestFit="1" customWidth="1"/>
    <col min="3" max="14" width="12.5546875" bestFit="1" customWidth="1"/>
    <col min="15" max="15" width="14.33203125" bestFit="1" customWidth="1"/>
  </cols>
  <sheetData>
    <row r="1" spans="1:15" x14ac:dyDescent="0.3">
      <c r="A1" s="18" t="s">
        <v>5</v>
      </c>
      <c r="B1" s="18" t="s">
        <v>15</v>
      </c>
      <c r="C1" s="20" t="s">
        <v>116</v>
      </c>
      <c r="D1" s="20" t="s">
        <v>45</v>
      </c>
      <c r="E1" s="20" t="s">
        <v>83</v>
      </c>
      <c r="F1" s="20" t="s">
        <v>76</v>
      </c>
      <c r="G1" s="20" t="s">
        <v>141</v>
      </c>
      <c r="H1" s="20" t="s">
        <v>60</v>
      </c>
      <c r="I1" s="20" t="s">
        <v>125</v>
      </c>
      <c r="J1" s="20" t="s">
        <v>36</v>
      </c>
      <c r="K1" s="20" t="s">
        <v>101</v>
      </c>
      <c r="L1" s="20" t="s">
        <v>16</v>
      </c>
      <c r="M1" s="20" t="s">
        <v>50</v>
      </c>
      <c r="N1" s="20" t="s">
        <v>92</v>
      </c>
      <c r="O1" s="20" t="s">
        <v>1808</v>
      </c>
    </row>
    <row r="2" spans="1:15" x14ac:dyDescent="0.3">
      <c r="A2" t="str">
        <f>List!$I$7</f>
        <v>2019-20</v>
      </c>
      <c r="B2" t="s">
        <v>28</v>
      </c>
      <c r="C2" s="10">
        <v>92133687.702848002</v>
      </c>
      <c r="D2" s="10">
        <v>79543285.871134385</v>
      </c>
      <c r="E2" s="10">
        <v>174823342.110744</v>
      </c>
      <c r="F2" s="10">
        <v>144305300.2456128</v>
      </c>
      <c r="G2" s="10">
        <v>78460215.456638411</v>
      </c>
      <c r="H2" s="10">
        <v>93708046.163758412</v>
      </c>
      <c r="I2" s="10">
        <v>73099698.734062627</v>
      </c>
      <c r="J2" s="10">
        <v>60847015.211857609</v>
      </c>
      <c r="K2" s="10">
        <v>84043554.419159189</v>
      </c>
      <c r="L2" s="10">
        <v>86990518.562351376</v>
      </c>
      <c r="M2" s="10">
        <v>65399785.252296008</v>
      </c>
      <c r="N2" s="10">
        <v>121897544.08641599</v>
      </c>
      <c r="O2" s="9">
        <f>SUM(C2:N2)</f>
        <v>1155251993.8168786</v>
      </c>
    </row>
    <row r="3" spans="1:15" x14ac:dyDescent="0.3">
      <c r="A3" t="str">
        <f>List!$I$7</f>
        <v>2019-20</v>
      </c>
      <c r="B3" t="s">
        <v>35</v>
      </c>
      <c r="C3" s="10">
        <v>161815478.34420502</v>
      </c>
      <c r="D3" s="10">
        <v>123767140.55723637</v>
      </c>
      <c r="E3" s="10">
        <v>185187790.58328003</v>
      </c>
      <c r="F3" s="10">
        <v>115052980.45985042</v>
      </c>
      <c r="G3" s="10">
        <v>85999256.6594304</v>
      </c>
      <c r="H3" s="10">
        <v>175192653.21082339</v>
      </c>
      <c r="I3" s="10">
        <v>84424614.570597008</v>
      </c>
      <c r="J3" s="10">
        <v>119304589.26431689</v>
      </c>
      <c r="K3" s="10">
        <v>154234551.91507</v>
      </c>
      <c r="L3" s="10">
        <v>86966129.897864014</v>
      </c>
      <c r="M3" s="10">
        <v>132845324.76697198</v>
      </c>
      <c r="N3" s="10">
        <v>167610006.20821384</v>
      </c>
      <c r="O3" s="9">
        <f t="shared" ref="O3:O31" si="0">SUM(C3:N3)</f>
        <v>1592400516.4378595</v>
      </c>
    </row>
    <row r="4" spans="1:15" x14ac:dyDescent="0.3">
      <c r="A4" t="str">
        <f>List!$I$7</f>
        <v>2019-20</v>
      </c>
      <c r="B4" t="s">
        <v>49</v>
      </c>
      <c r="C4" s="10">
        <v>139511782.01264939</v>
      </c>
      <c r="D4" s="10">
        <v>122323061.52115101</v>
      </c>
      <c r="E4" s="10">
        <v>71499930.146559402</v>
      </c>
      <c r="F4" s="10">
        <v>150190566.44175118</v>
      </c>
      <c r="G4" s="10">
        <v>162043942.90715998</v>
      </c>
      <c r="H4" s="10">
        <v>156476254.8255918</v>
      </c>
      <c r="I4" s="10">
        <v>70700781.29618901</v>
      </c>
      <c r="J4" s="10">
        <v>167090667.51205501</v>
      </c>
      <c r="K4" s="10">
        <v>161555205.97802067</v>
      </c>
      <c r="L4" s="10">
        <v>158581317.07439154</v>
      </c>
      <c r="M4" s="10">
        <v>104893634.32056001</v>
      </c>
      <c r="N4" s="10">
        <v>104244718.02745719</v>
      </c>
      <c r="O4" s="9">
        <f t="shared" si="0"/>
        <v>1569111862.0635364</v>
      </c>
    </row>
    <row r="5" spans="1:15" x14ac:dyDescent="0.3">
      <c r="A5" t="str">
        <f>List!$I$7</f>
        <v>2019-20</v>
      </c>
      <c r="B5" t="s">
        <v>22</v>
      </c>
      <c r="C5" s="10">
        <v>85659095.762708783</v>
      </c>
      <c r="D5" s="10">
        <v>145556968.74778458</v>
      </c>
      <c r="E5" s="10">
        <v>191584198.14471963</v>
      </c>
      <c r="F5" s="10">
        <v>160972043.85425243</v>
      </c>
      <c r="G5" s="10">
        <v>137449011.29332125</v>
      </c>
      <c r="H5" s="10">
        <v>123674385.8892962</v>
      </c>
      <c r="I5" s="10">
        <v>102854181.04042879</v>
      </c>
      <c r="J5" s="10">
        <v>130902650.20681198</v>
      </c>
      <c r="K5" s="10">
        <v>161790402.48407203</v>
      </c>
      <c r="L5" s="10">
        <v>131885716.26794298</v>
      </c>
      <c r="M5" s="10">
        <v>246309453.46095446</v>
      </c>
      <c r="N5" s="10">
        <v>130110923.08018421</v>
      </c>
      <c r="O5" s="9">
        <f t="shared" si="0"/>
        <v>1748749030.2324772</v>
      </c>
    </row>
    <row r="6" spans="1:15" x14ac:dyDescent="0.3">
      <c r="A6" t="str">
        <f>List!$I$7</f>
        <v>2019-20</v>
      </c>
      <c r="B6" t="s">
        <v>55</v>
      </c>
      <c r="C6" s="10">
        <v>66839567.631381012</v>
      </c>
      <c r="D6" s="10">
        <v>50403926.462131999</v>
      </c>
      <c r="E6" s="10">
        <v>45372101.454777308</v>
      </c>
      <c r="F6" s="10">
        <v>59007673.336015798</v>
      </c>
      <c r="G6" s="10">
        <v>54476775.332855992</v>
      </c>
      <c r="H6" s="10">
        <v>86199552.873271227</v>
      </c>
      <c r="I6" s="10">
        <v>45636465.183843613</v>
      </c>
      <c r="J6" s="10">
        <v>26481101.472752001</v>
      </c>
      <c r="K6" s="10">
        <v>106228754.8935858</v>
      </c>
      <c r="L6" s="10">
        <v>53071109.750257201</v>
      </c>
      <c r="M6" s="10">
        <v>49970438.378194407</v>
      </c>
      <c r="N6" s="10">
        <v>96300472.986936033</v>
      </c>
      <c r="O6" s="9">
        <f t="shared" si="0"/>
        <v>739987939.75600243</v>
      </c>
    </row>
    <row r="7" spans="1:15" x14ac:dyDescent="0.3">
      <c r="A7" t="str">
        <f>List!$I$6</f>
        <v>2018-19</v>
      </c>
      <c r="B7" t="s">
        <v>28</v>
      </c>
      <c r="C7" s="10">
        <v>81998982.05553472</v>
      </c>
      <c r="D7" s="10">
        <v>78747853.012423038</v>
      </c>
      <c r="E7" s="10">
        <v>171326875.26852912</v>
      </c>
      <c r="F7" s="10">
        <v>124102558.211227</v>
      </c>
      <c r="G7" s="10">
        <v>81598624.07490395</v>
      </c>
      <c r="H7" s="10">
        <v>83400161.085744992</v>
      </c>
      <c r="I7" s="10">
        <v>76754683.670765758</v>
      </c>
      <c r="J7" s="10">
        <v>56587724.147027574</v>
      </c>
      <c r="K7" s="10">
        <v>73117892.344668493</v>
      </c>
      <c r="L7" s="10">
        <v>81771087.448610291</v>
      </c>
      <c r="M7" s="10">
        <v>55589817.464451604</v>
      </c>
      <c r="N7" s="10">
        <v>124335494.96814431</v>
      </c>
      <c r="O7" s="9">
        <f t="shared" si="0"/>
        <v>1089331753.7520308</v>
      </c>
    </row>
    <row r="8" spans="1:15" x14ac:dyDescent="0.3">
      <c r="A8" t="str">
        <f>List!$I$6</f>
        <v>2018-19</v>
      </c>
      <c r="B8" t="s">
        <v>35</v>
      </c>
      <c r="C8" s="10">
        <v>139161311.37601632</v>
      </c>
      <c r="D8" s="10">
        <v>128717826.17952582</v>
      </c>
      <c r="E8" s="10">
        <v>157409621.99578804</v>
      </c>
      <c r="F8" s="10">
        <v>111601391.04605491</v>
      </c>
      <c r="G8" s="10">
        <v>82559286.393053189</v>
      </c>
      <c r="H8" s="10">
        <v>154169534.82552457</v>
      </c>
      <c r="I8" s="10">
        <v>77670645.404949248</v>
      </c>
      <c r="J8" s="10">
        <v>110953268.01581469</v>
      </c>
      <c r="K8" s="10">
        <v>146522824.31931651</v>
      </c>
      <c r="L8" s="10">
        <v>80008839.506034896</v>
      </c>
      <c r="M8" s="10">
        <v>120889245.53794451</v>
      </c>
      <c r="N8" s="10">
        <v>175990506.51862454</v>
      </c>
      <c r="O8" s="9">
        <f t="shared" si="0"/>
        <v>1485654301.1186473</v>
      </c>
    </row>
    <row r="9" spans="1:15" x14ac:dyDescent="0.3">
      <c r="A9" t="str">
        <f>List!$I$6</f>
        <v>2018-19</v>
      </c>
      <c r="B9" t="s">
        <v>49</v>
      </c>
      <c r="C9" s="10">
        <v>125560603.81138445</v>
      </c>
      <c r="D9" s="10">
        <v>107644294.1386129</v>
      </c>
      <c r="E9" s="10">
        <v>69354932.242162615</v>
      </c>
      <c r="F9" s="10">
        <v>136673415.46199358</v>
      </c>
      <c r="G9" s="10">
        <v>145839548.61644399</v>
      </c>
      <c r="H9" s="10">
        <v>136134341.69826487</v>
      </c>
      <c r="I9" s="10">
        <v>65751726.605455779</v>
      </c>
      <c r="J9" s="10">
        <v>150381600.76084951</v>
      </c>
      <c r="K9" s="10">
        <v>156708549.79868007</v>
      </c>
      <c r="L9" s="10">
        <v>152238064.39141589</v>
      </c>
      <c r="M9" s="10">
        <v>106991507.00697121</v>
      </c>
      <c r="N9" s="10">
        <v>99032482.126084328</v>
      </c>
      <c r="O9" s="9">
        <f t="shared" si="0"/>
        <v>1452311066.658319</v>
      </c>
    </row>
    <row r="10" spans="1:15" x14ac:dyDescent="0.3">
      <c r="A10" t="str">
        <f>List!$I$6</f>
        <v>2018-19</v>
      </c>
      <c r="B10" t="s">
        <v>22</v>
      </c>
      <c r="C10" s="10">
        <v>78806368.10169208</v>
      </c>
      <c r="D10" s="10">
        <v>152834817.18517381</v>
      </c>
      <c r="E10" s="10">
        <v>178173304.27458927</v>
      </c>
      <c r="F10" s="10">
        <v>156142882.53862485</v>
      </c>
      <c r="G10" s="10">
        <v>131951050.84158839</v>
      </c>
      <c r="H10" s="10">
        <v>118727410.45372435</v>
      </c>
      <c r="I10" s="10">
        <v>96682930.178003058</v>
      </c>
      <c r="J10" s="10">
        <v>132211676.7088801</v>
      </c>
      <c r="K10" s="10">
        <v>147229266.26050553</v>
      </c>
      <c r="L10" s="10">
        <v>125291430.45454584</v>
      </c>
      <c r="M10" s="10">
        <v>243846358.9263449</v>
      </c>
      <c r="N10" s="10">
        <v>110594284.61815658</v>
      </c>
      <c r="O10" s="9">
        <f t="shared" si="0"/>
        <v>1672491780.5418286</v>
      </c>
    </row>
    <row r="11" spans="1:15" x14ac:dyDescent="0.3">
      <c r="A11" t="str">
        <f>List!$I$6</f>
        <v>2018-19</v>
      </c>
      <c r="B11" t="s">
        <v>55</v>
      </c>
      <c r="C11" s="10">
        <v>64834380.60243959</v>
      </c>
      <c r="D11" s="10">
        <v>45363533.815918803</v>
      </c>
      <c r="E11" s="10">
        <v>41288612.323847346</v>
      </c>
      <c r="F11" s="10">
        <v>57827519.869295478</v>
      </c>
      <c r="G11" s="10">
        <v>55566310.839513108</v>
      </c>
      <c r="H11" s="10">
        <v>83613566.287073091</v>
      </c>
      <c r="I11" s="10">
        <v>43811006.576489866</v>
      </c>
      <c r="J11" s="10">
        <v>23303369.29602176</v>
      </c>
      <c r="K11" s="10">
        <v>103041892.24677823</v>
      </c>
      <c r="L11" s="10">
        <v>52009687.555252053</v>
      </c>
      <c r="M11" s="10">
        <v>45473098.924156912</v>
      </c>
      <c r="N11" s="10">
        <v>101115496.63628283</v>
      </c>
      <c r="O11" s="9">
        <f t="shared" si="0"/>
        <v>717248474.97306907</v>
      </c>
    </row>
    <row r="12" spans="1:15" x14ac:dyDescent="0.3">
      <c r="A12" t="str">
        <f>List!$I$5</f>
        <v>2017-18</v>
      </c>
      <c r="B12" t="s">
        <v>28</v>
      </c>
      <c r="C12" s="10">
        <v>81178992.234979376</v>
      </c>
      <c r="D12" s="10">
        <v>66935675.060559578</v>
      </c>
      <c r="E12" s="10">
        <v>149054381.48362035</v>
      </c>
      <c r="F12" s="10">
        <v>130307686.12178835</v>
      </c>
      <c r="G12" s="10">
        <v>74254747.908162594</v>
      </c>
      <c r="H12" s="10">
        <v>80064154.642315194</v>
      </c>
      <c r="I12" s="10">
        <v>72149402.650519803</v>
      </c>
      <c r="J12" s="10">
        <v>57719478.629968129</v>
      </c>
      <c r="K12" s="10">
        <v>65074924.186754957</v>
      </c>
      <c r="L12" s="10">
        <v>75229400.452721477</v>
      </c>
      <c r="M12" s="10">
        <v>49474937.543361925</v>
      </c>
      <c r="N12" s="10">
        <v>109415235.57196699</v>
      </c>
      <c r="O12" s="9">
        <f t="shared" si="0"/>
        <v>1010859016.4867188</v>
      </c>
    </row>
    <row r="13" spans="1:15" x14ac:dyDescent="0.3">
      <c r="A13" t="str">
        <f>List!$I$5</f>
        <v>2017-18</v>
      </c>
      <c r="B13" t="s">
        <v>35</v>
      </c>
      <c r="C13" s="10">
        <v>130811632.69345534</v>
      </c>
      <c r="D13" s="10">
        <v>117133221.8233685</v>
      </c>
      <c r="E13" s="10">
        <v>151113237.11595652</v>
      </c>
      <c r="F13" s="10">
        <v>101557265.85190998</v>
      </c>
      <c r="G13" s="10">
        <v>80082507.801261589</v>
      </c>
      <c r="H13" s="10">
        <v>149544448.78075883</v>
      </c>
      <c r="I13" s="10">
        <v>75340526.042800769</v>
      </c>
      <c r="J13" s="10">
        <v>103186539.25470766</v>
      </c>
      <c r="K13" s="10">
        <v>142127139.589737</v>
      </c>
      <c r="L13" s="10">
        <v>81609016.296155602</v>
      </c>
      <c r="M13" s="10">
        <v>107591428.52877061</v>
      </c>
      <c r="N13" s="10">
        <v>179510316.64899704</v>
      </c>
      <c r="O13" s="9">
        <f t="shared" si="0"/>
        <v>1419607280.4278796</v>
      </c>
    </row>
    <row r="14" spans="1:15" x14ac:dyDescent="0.3">
      <c r="A14" t="str">
        <f>List!$I$5</f>
        <v>2017-18</v>
      </c>
      <c r="B14" t="s">
        <v>49</v>
      </c>
      <c r="C14" s="10">
        <v>128071815.88761215</v>
      </c>
      <c r="D14" s="10">
        <v>99032750.607523873</v>
      </c>
      <c r="E14" s="10">
        <v>63112988.34036798</v>
      </c>
      <c r="F14" s="10">
        <v>129839744.68889388</v>
      </c>
      <c r="G14" s="10">
        <v>141464362.15795067</v>
      </c>
      <c r="H14" s="10">
        <v>133411654.86429957</v>
      </c>
      <c r="I14" s="10">
        <v>58519036.678855643</v>
      </c>
      <c r="J14" s="10">
        <v>153389232.77606651</v>
      </c>
      <c r="K14" s="10">
        <v>134769352.82686487</v>
      </c>
      <c r="L14" s="10">
        <v>149193303.10358757</v>
      </c>
      <c r="M14" s="10">
        <v>95222441.236204386</v>
      </c>
      <c r="N14" s="10">
        <v>98042157.304823488</v>
      </c>
      <c r="O14" s="9">
        <f t="shared" si="0"/>
        <v>1384068840.4730504</v>
      </c>
    </row>
    <row r="15" spans="1:15" x14ac:dyDescent="0.3">
      <c r="A15" t="str">
        <f>List!$I$5</f>
        <v>2017-18</v>
      </c>
      <c r="B15" t="s">
        <v>22</v>
      </c>
      <c r="C15" s="10">
        <v>76442177.058641315</v>
      </c>
      <c r="D15" s="10">
        <v>140608031.81035993</v>
      </c>
      <c r="E15" s="10">
        <v>172828105.14635158</v>
      </c>
      <c r="F15" s="10">
        <v>162388597.84016985</v>
      </c>
      <c r="G15" s="10">
        <v>122714477.28267722</v>
      </c>
      <c r="H15" s="10">
        <v>109229217.61742641</v>
      </c>
      <c r="I15" s="10">
        <v>89915125.065542847</v>
      </c>
      <c r="J15" s="10">
        <v>112379925.20254809</v>
      </c>
      <c r="K15" s="10">
        <v>142812388.27269036</v>
      </c>
      <c r="L15" s="10">
        <v>122785601.84545492</v>
      </c>
      <c r="M15" s="10">
        <v>229215577.39076421</v>
      </c>
      <c r="N15" s="10">
        <v>108382398.92579345</v>
      </c>
      <c r="O15" s="9">
        <f t="shared" si="0"/>
        <v>1589701623.45842</v>
      </c>
    </row>
    <row r="16" spans="1:15" x14ac:dyDescent="0.3">
      <c r="A16" t="str">
        <f>List!$I$5</f>
        <v>2017-18</v>
      </c>
      <c r="B16" t="s">
        <v>55</v>
      </c>
      <c r="C16" s="10">
        <v>63537692.9903908</v>
      </c>
      <c r="D16" s="10">
        <v>39466274.419849358</v>
      </c>
      <c r="E16" s="10">
        <v>37159751.091462612</v>
      </c>
      <c r="F16" s="10">
        <v>50888217.484980024</v>
      </c>
      <c r="G16" s="10">
        <v>57233300.164698504</v>
      </c>
      <c r="H16" s="10">
        <v>81105159.298460901</v>
      </c>
      <c r="I16" s="10">
        <v>44687226.708019666</v>
      </c>
      <c r="J16" s="10">
        <v>22604268.217141107</v>
      </c>
      <c r="K16" s="10">
        <v>105102730.0917138</v>
      </c>
      <c r="L16" s="10">
        <v>50969493.804147013</v>
      </c>
      <c r="M16" s="10">
        <v>42289981.999465927</v>
      </c>
      <c r="N16" s="10">
        <v>106171271.46809697</v>
      </c>
      <c r="O16" s="9">
        <f t="shared" si="0"/>
        <v>701215367.73842669</v>
      </c>
    </row>
    <row r="17" spans="1:15" x14ac:dyDescent="0.3">
      <c r="A17" t="str">
        <f>List!$I$4</f>
        <v>2016-17</v>
      </c>
      <c r="B17" t="s">
        <v>28</v>
      </c>
      <c r="C17" s="10">
        <v>75496462.778530821</v>
      </c>
      <c r="D17" s="10">
        <v>66266318.30995398</v>
      </c>
      <c r="E17" s="10">
        <v>150544925.29845655</v>
      </c>
      <c r="F17" s="10">
        <v>129004609.26057047</v>
      </c>
      <c r="G17" s="10">
        <v>64601630.680101454</v>
      </c>
      <c r="H17" s="10">
        <v>74459663.817353129</v>
      </c>
      <c r="I17" s="10">
        <v>74313884.730035394</v>
      </c>
      <c r="J17" s="10">
        <v>54256309.912170038</v>
      </c>
      <c r="K17" s="10">
        <v>55313685.558741711</v>
      </c>
      <c r="L17" s="10">
        <v>73724812.443667039</v>
      </c>
      <c r="M17" s="10">
        <v>42053696.911857635</v>
      </c>
      <c r="N17" s="10">
        <v>113791844.99484567</v>
      </c>
      <c r="O17" s="9">
        <f t="shared" si="0"/>
        <v>973827844.69628382</v>
      </c>
    </row>
    <row r="18" spans="1:15" x14ac:dyDescent="0.3">
      <c r="A18" t="str">
        <f>List!$I$4</f>
        <v>2016-17</v>
      </c>
      <c r="B18" t="s">
        <v>35</v>
      </c>
      <c r="C18" s="10">
        <v>117730469.4241098</v>
      </c>
      <c r="D18" s="10">
        <v>115961889.60513481</v>
      </c>
      <c r="E18" s="10">
        <v>140535310.51783958</v>
      </c>
      <c r="F18" s="10">
        <v>98510547.876352683</v>
      </c>
      <c r="G18" s="10">
        <v>73675907.177160665</v>
      </c>
      <c r="H18" s="10">
        <v>148049004.29295123</v>
      </c>
      <c r="I18" s="10">
        <v>72326905.001088738</v>
      </c>
      <c r="J18" s="10">
        <v>100090943.07706644</v>
      </c>
      <c r="K18" s="10">
        <v>146390953.7774291</v>
      </c>
      <c r="L18" s="10">
        <v>75080294.992463157</v>
      </c>
      <c r="M18" s="10">
        <v>111895085.66992144</v>
      </c>
      <c r="N18" s="10">
        <v>177715213.48250708</v>
      </c>
      <c r="O18" s="9">
        <f t="shared" si="0"/>
        <v>1377962524.8940246</v>
      </c>
    </row>
    <row r="19" spans="1:15" x14ac:dyDescent="0.3">
      <c r="A19" t="str">
        <f>List!$I$4</f>
        <v>2016-17</v>
      </c>
      <c r="B19" t="s">
        <v>49</v>
      </c>
      <c r="C19" s="10">
        <v>115264634.29885094</v>
      </c>
      <c r="D19" s="10">
        <v>96061768.089298159</v>
      </c>
      <c r="E19" s="10">
        <v>58695079.156542227</v>
      </c>
      <c r="F19" s="10">
        <v>122049360.00756024</v>
      </c>
      <c r="G19" s="10">
        <v>137220431.29321215</v>
      </c>
      <c r="H19" s="10">
        <v>140082237.60751456</v>
      </c>
      <c r="I19" s="10">
        <v>53252323.377758637</v>
      </c>
      <c r="J19" s="10">
        <v>130380847.85965653</v>
      </c>
      <c r="K19" s="10">
        <v>126683191.65725297</v>
      </c>
      <c r="L19" s="10">
        <v>144717504.01047993</v>
      </c>
      <c r="M19" s="10">
        <v>86652421.524945989</v>
      </c>
      <c r="N19" s="10">
        <v>100003000.45091996</v>
      </c>
      <c r="O19" s="9">
        <f t="shared" si="0"/>
        <v>1311062799.3339922</v>
      </c>
    </row>
    <row r="20" spans="1:15" x14ac:dyDescent="0.3">
      <c r="A20" t="str">
        <f>List!$I$4</f>
        <v>2016-17</v>
      </c>
      <c r="B20" t="s">
        <v>22</v>
      </c>
      <c r="C20" s="10">
        <v>71855646.435122833</v>
      </c>
      <c r="D20" s="10">
        <v>130765469.58363473</v>
      </c>
      <c r="E20" s="10">
        <v>178012948.30074212</v>
      </c>
      <c r="F20" s="10">
        <v>160764711.86176816</v>
      </c>
      <c r="G20" s="10">
        <v>112897319.10006304</v>
      </c>
      <c r="H20" s="10">
        <v>102675464.56038082</v>
      </c>
      <c r="I20" s="10">
        <v>81822763.809643999</v>
      </c>
      <c r="J20" s="10">
        <v>107884728.19444616</v>
      </c>
      <c r="K20" s="10">
        <v>145668636.03814417</v>
      </c>
      <c r="L20" s="10">
        <v>128924881.93772767</v>
      </c>
      <c r="M20" s="10">
        <v>199417552.32996485</v>
      </c>
      <c r="N20" s="10">
        <v>113801518.87208313</v>
      </c>
      <c r="O20" s="9">
        <f t="shared" si="0"/>
        <v>1534491641.0237219</v>
      </c>
    </row>
    <row r="21" spans="1:15" x14ac:dyDescent="0.3">
      <c r="A21" t="str">
        <f>List!$I$4</f>
        <v>2016-17</v>
      </c>
      <c r="B21" t="s">
        <v>55</v>
      </c>
      <c r="C21" s="10">
        <v>57183923.691351719</v>
      </c>
      <c r="D21" s="10">
        <v>33546333.256871954</v>
      </c>
      <c r="E21" s="10">
        <v>36044958.558718733</v>
      </c>
      <c r="F21" s="10">
        <v>46308277.911331825</v>
      </c>
      <c r="G21" s="10">
        <v>58950299.169639461</v>
      </c>
      <c r="H21" s="10">
        <v>79483056.112491682</v>
      </c>
      <c r="I21" s="10">
        <v>38877887.235977113</v>
      </c>
      <c r="J21" s="10">
        <v>19439670.666741353</v>
      </c>
      <c r="K21" s="10">
        <v>93541429.781625286</v>
      </c>
      <c r="L21" s="10">
        <v>52498578.618271425</v>
      </c>
      <c r="M21" s="10">
        <v>41021282.539481945</v>
      </c>
      <c r="N21" s="10">
        <v>91307293.462563396</v>
      </c>
      <c r="O21" s="9">
        <f t="shared" si="0"/>
        <v>648202991.00506592</v>
      </c>
    </row>
    <row r="22" spans="1:15" x14ac:dyDescent="0.3">
      <c r="A22" t="str">
        <f>List!$I$3</f>
        <v>2015-16</v>
      </c>
      <c r="B22" t="s">
        <v>28</v>
      </c>
      <c r="C22" s="10">
        <v>73231568.895174891</v>
      </c>
      <c r="D22" s="10">
        <v>69579634.225451678</v>
      </c>
      <c r="E22" s="10">
        <v>135490432.76861089</v>
      </c>
      <c r="F22" s="10">
        <v>121264332.70493624</v>
      </c>
      <c r="G22" s="10">
        <v>60079516.532494359</v>
      </c>
      <c r="H22" s="10">
        <v>72225873.902832538</v>
      </c>
      <c r="I22" s="10">
        <v>66882496.257031858</v>
      </c>
      <c r="J22" s="10">
        <v>48288115.821831331</v>
      </c>
      <c r="K22" s="10">
        <v>47016632.72493045</v>
      </c>
      <c r="L22" s="10">
        <v>71513068.070357025</v>
      </c>
      <c r="M22" s="10">
        <v>37007253.282434717</v>
      </c>
      <c r="N22" s="10">
        <v>106964334.29515493</v>
      </c>
      <c r="O22" s="9">
        <f t="shared" si="0"/>
        <v>909543259.48124087</v>
      </c>
    </row>
    <row r="23" spans="1:15" x14ac:dyDescent="0.3">
      <c r="A23" t="str">
        <f>List!$I$3</f>
        <v>2015-16</v>
      </c>
      <c r="B23" t="s">
        <v>35</v>
      </c>
      <c r="C23" s="10">
        <v>115375860.0356276</v>
      </c>
      <c r="D23" s="10">
        <v>111323414.02092941</v>
      </c>
      <c r="E23" s="10">
        <v>125076426.36087723</v>
      </c>
      <c r="F23" s="10">
        <v>95555231.440062106</v>
      </c>
      <c r="G23" s="10">
        <v>67781834.602987811</v>
      </c>
      <c r="H23" s="10">
        <v>146568514.25002173</v>
      </c>
      <c r="I23" s="10">
        <v>70157097.851056069</v>
      </c>
      <c r="J23" s="10">
        <v>87079120.477047801</v>
      </c>
      <c r="K23" s="10">
        <v>143463134.70188051</v>
      </c>
      <c r="L23" s="10">
        <v>78083506.792161688</v>
      </c>
      <c r="M23" s="10">
        <v>100705577.10292929</v>
      </c>
      <c r="N23" s="10">
        <v>167052300.67355666</v>
      </c>
      <c r="O23" s="9">
        <f t="shared" si="0"/>
        <v>1308222018.3091378</v>
      </c>
    </row>
    <row r="24" spans="1:15" x14ac:dyDescent="0.3">
      <c r="A24" t="str">
        <f>List!$I$3</f>
        <v>2015-16</v>
      </c>
      <c r="B24" t="s">
        <v>49</v>
      </c>
      <c r="C24" s="10">
        <v>101432878.18298882</v>
      </c>
      <c r="D24" s="10">
        <v>91258679.684833243</v>
      </c>
      <c r="E24" s="10">
        <v>51064718.866191737</v>
      </c>
      <c r="F24" s="10">
        <v>124490347.20771144</v>
      </c>
      <c r="G24" s="10">
        <v>135848226.98028001</v>
      </c>
      <c r="H24" s="10">
        <v>128875658.5989134</v>
      </c>
      <c r="I24" s="10">
        <v>53784846.611536227</v>
      </c>
      <c r="J24" s="10">
        <v>134292273.29544622</v>
      </c>
      <c r="K24" s="10">
        <v>130483687.40697056</v>
      </c>
      <c r="L24" s="10">
        <v>136034453.76985112</v>
      </c>
      <c r="M24" s="10">
        <v>89251994.170694366</v>
      </c>
      <c r="N24" s="10">
        <v>99002970.44641076</v>
      </c>
      <c r="O24" s="9">
        <f t="shared" si="0"/>
        <v>1275820735.221828</v>
      </c>
    </row>
    <row r="25" spans="1:15" x14ac:dyDescent="0.3">
      <c r="A25" t="str">
        <f>List!$I$3</f>
        <v>2015-16</v>
      </c>
      <c r="B25" t="s">
        <v>22</v>
      </c>
      <c r="C25" s="10">
        <v>71137089.970771611</v>
      </c>
      <c r="D25" s="10">
        <v>126842505.49612568</v>
      </c>
      <c r="E25" s="10">
        <v>160211653.4706679</v>
      </c>
      <c r="F25" s="10">
        <v>155941770.50591511</v>
      </c>
      <c r="G25" s="10">
        <v>117413211.86406557</v>
      </c>
      <c r="H25" s="10">
        <v>87274144.876323685</v>
      </c>
      <c r="I25" s="10">
        <v>82640991.447740436</v>
      </c>
      <c r="J25" s="10">
        <v>106805880.91250169</v>
      </c>
      <c r="K25" s="10">
        <v>129645086.07394831</v>
      </c>
      <c r="L25" s="10">
        <v>134081877.21523678</v>
      </c>
      <c r="M25" s="10">
        <v>193435025.76006588</v>
      </c>
      <c r="N25" s="10">
        <v>103559382.17359565</v>
      </c>
      <c r="O25" s="9">
        <f t="shared" si="0"/>
        <v>1468988619.7669582</v>
      </c>
    </row>
    <row r="26" spans="1:15" x14ac:dyDescent="0.3">
      <c r="A26" t="str">
        <f>List!$I$3</f>
        <v>2015-16</v>
      </c>
      <c r="B26" t="s">
        <v>55</v>
      </c>
      <c r="C26" s="10">
        <v>50321852.848389514</v>
      </c>
      <c r="D26" s="10">
        <v>31533553.261459634</v>
      </c>
      <c r="E26" s="10">
        <v>32080013.117259674</v>
      </c>
      <c r="F26" s="10">
        <v>44919029.573991872</v>
      </c>
      <c r="G26" s="10">
        <v>50697257.285889938</v>
      </c>
      <c r="H26" s="10">
        <v>73124411.623492345</v>
      </c>
      <c r="I26" s="10">
        <v>40821781.597775973</v>
      </c>
      <c r="J26" s="10">
        <v>19050877.253406525</v>
      </c>
      <c r="K26" s="10">
        <v>92606015.483809039</v>
      </c>
      <c r="L26" s="10">
        <v>48298692.328809716</v>
      </c>
      <c r="M26" s="10">
        <v>39380431.237902664</v>
      </c>
      <c r="N26" s="10">
        <v>84915782.920183957</v>
      </c>
      <c r="O26" s="9">
        <f t="shared" si="0"/>
        <v>607749698.53237092</v>
      </c>
    </row>
    <row r="27" spans="1:15" x14ac:dyDescent="0.3">
      <c r="A27" t="str">
        <f>List!$I$2</f>
        <v>2014-15</v>
      </c>
      <c r="B27" t="s">
        <v>28</v>
      </c>
      <c r="C27" s="10">
        <v>69569990.450416148</v>
      </c>
      <c r="D27" s="10">
        <v>66100652.514179088</v>
      </c>
      <c r="E27" s="10">
        <v>140910050.07935533</v>
      </c>
      <c r="F27" s="10">
        <v>104287326.12624516</v>
      </c>
      <c r="G27" s="10">
        <v>58277131.036519527</v>
      </c>
      <c r="H27" s="10">
        <v>74392650.119917512</v>
      </c>
      <c r="I27" s="10">
        <v>64207196.406750582</v>
      </c>
      <c r="J27" s="10">
        <v>48770996.980049647</v>
      </c>
      <c r="K27" s="10">
        <v>42785135.779686712</v>
      </c>
      <c r="L27" s="10">
        <v>75088721.473874882</v>
      </c>
      <c r="M27" s="10">
        <v>36637180.749610372</v>
      </c>
      <c r="N27" s="10">
        <v>94128614.179736331</v>
      </c>
      <c r="O27" s="9">
        <f t="shared" si="0"/>
        <v>875155645.89634132</v>
      </c>
    </row>
    <row r="28" spans="1:15" x14ac:dyDescent="0.3">
      <c r="A28" t="str">
        <f>List!$I$2</f>
        <v>2014-15</v>
      </c>
      <c r="B28" t="s">
        <v>35</v>
      </c>
      <c r="C28" s="10">
        <v>107299549.83313368</v>
      </c>
      <c r="D28" s="10">
        <v>99077838.478627175</v>
      </c>
      <c r="E28" s="10">
        <v>126327190.624486</v>
      </c>
      <c r="F28" s="10">
        <v>90777469.868058994</v>
      </c>
      <c r="G28" s="10">
        <v>64392742.872838415</v>
      </c>
      <c r="H28" s="10">
        <v>139240088.53752065</v>
      </c>
      <c r="I28" s="10">
        <v>65246101.001482144</v>
      </c>
      <c r="J28" s="10">
        <v>84466746.862736359</v>
      </c>
      <c r="K28" s="10">
        <v>150636291.43697456</v>
      </c>
      <c r="L28" s="10">
        <v>77302671.724240065</v>
      </c>
      <c r="M28" s="10">
        <v>103726744.41601717</v>
      </c>
      <c r="N28" s="10">
        <v>158699685.63987881</v>
      </c>
      <c r="O28" s="9">
        <f t="shared" si="0"/>
        <v>1267193121.2959938</v>
      </c>
    </row>
    <row r="29" spans="1:15" x14ac:dyDescent="0.3">
      <c r="A29" t="str">
        <f>List!$I$2</f>
        <v>2014-15</v>
      </c>
      <c r="B29" t="s">
        <v>49</v>
      </c>
      <c r="C29" s="10">
        <v>92303919.146519825</v>
      </c>
      <c r="D29" s="10">
        <v>86695745.700591579</v>
      </c>
      <c r="E29" s="10">
        <v>43915658.224924892</v>
      </c>
      <c r="F29" s="10">
        <v>130714864.56809703</v>
      </c>
      <c r="G29" s="10">
        <v>131772780.1708716</v>
      </c>
      <c r="H29" s="10">
        <v>119854362.49698947</v>
      </c>
      <c r="I29" s="10">
        <v>52171301.213190138</v>
      </c>
      <c r="J29" s="10">
        <v>141006886.96021855</v>
      </c>
      <c r="K29" s="10">
        <v>116130481.7922038</v>
      </c>
      <c r="L29" s="10">
        <v>138755142.84524813</v>
      </c>
      <c r="M29" s="10">
        <v>93714593.879229084</v>
      </c>
      <c r="N29" s="10">
        <v>96032881.333018437</v>
      </c>
      <c r="O29" s="9">
        <f t="shared" si="0"/>
        <v>1243068618.3311026</v>
      </c>
    </row>
    <row r="30" spans="1:15" x14ac:dyDescent="0.3">
      <c r="A30" t="str">
        <f>List!$I$2</f>
        <v>2014-15</v>
      </c>
      <c r="B30" t="s">
        <v>22</v>
      </c>
      <c r="C30" s="10">
        <v>64023380.973694451</v>
      </c>
      <c r="D30" s="10">
        <v>116695105.05643563</v>
      </c>
      <c r="E30" s="10">
        <v>155405303.86654785</v>
      </c>
      <c r="F30" s="10">
        <v>152822935.09579679</v>
      </c>
      <c r="G30" s="10">
        <v>113890815.5081436</v>
      </c>
      <c r="H30" s="10">
        <v>78546730.388691321</v>
      </c>
      <c r="I30" s="10">
        <v>76029712.131921202</v>
      </c>
      <c r="J30" s="10">
        <v>107873939.72162671</v>
      </c>
      <c r="K30" s="10">
        <v>121866380.9095114</v>
      </c>
      <c r="L30" s="10">
        <v>130059420.89877968</v>
      </c>
      <c r="M30" s="10">
        <v>203106777.04806918</v>
      </c>
      <c r="N30" s="10">
        <v>96310225.421443954</v>
      </c>
      <c r="O30" s="9">
        <f t="shared" si="0"/>
        <v>1416630727.0206621</v>
      </c>
    </row>
    <row r="31" spans="1:15" x14ac:dyDescent="0.3">
      <c r="A31" t="str">
        <f>List!$I$2</f>
        <v>2014-15</v>
      </c>
      <c r="B31" t="s">
        <v>55</v>
      </c>
      <c r="C31" s="10">
        <v>44786449.035066664</v>
      </c>
      <c r="D31" s="10">
        <v>27434191.33746988</v>
      </c>
      <c r="E31" s="10">
        <v>33042413.510777466</v>
      </c>
      <c r="F31" s="10">
        <v>46715790.756951548</v>
      </c>
      <c r="G31" s="10">
        <v>52218175.004466638</v>
      </c>
      <c r="H31" s="10">
        <v>65811970.461143114</v>
      </c>
      <c r="I31" s="10">
        <v>35923167.806042857</v>
      </c>
      <c r="J31" s="10">
        <v>19812912.343542788</v>
      </c>
      <c r="K31" s="10">
        <v>82419353.780590042</v>
      </c>
      <c r="L31" s="10">
        <v>45400770.789081134</v>
      </c>
      <c r="M31" s="10">
        <v>35442388.1141124</v>
      </c>
      <c r="N31" s="10">
        <v>84066625.090982109</v>
      </c>
      <c r="O31" s="9">
        <f t="shared" si="0"/>
        <v>573074208.03022671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249977111117893"/>
  </sheetPr>
  <dimension ref="B1:M81"/>
  <sheetViews>
    <sheetView workbookViewId="0">
      <selection activeCell="C55" sqref="C55"/>
    </sheetView>
  </sheetViews>
  <sheetFormatPr defaultRowHeight="14.4" x14ac:dyDescent="0.3"/>
  <cols>
    <col min="1" max="1" width="2.5546875" customWidth="1"/>
    <col min="2" max="2" width="16.6640625" bestFit="1" customWidth="1"/>
    <col min="3" max="3" width="23.21875" customWidth="1"/>
    <col min="4" max="6" width="9.5546875" customWidth="1"/>
    <col min="7" max="8" width="10.21875" customWidth="1"/>
  </cols>
  <sheetData>
    <row r="1" spans="2:13" x14ac:dyDescent="0.3">
      <c r="B1" s="11" t="s">
        <v>13</v>
      </c>
      <c r="C1" s="11" t="s">
        <v>1851</v>
      </c>
      <c r="D1" s="11" t="s">
        <v>1797</v>
      </c>
    </row>
    <row r="2" spans="2:13" x14ac:dyDescent="0.3">
      <c r="B2" s="12" t="s">
        <v>1798</v>
      </c>
      <c r="C2" s="13" t="s">
        <v>1805</v>
      </c>
      <c r="D2" s="15">
        <v>0.28000000000000003</v>
      </c>
      <c r="M2" s="19"/>
    </row>
    <row r="3" spans="2:13" x14ac:dyDescent="0.3">
      <c r="B3" s="12" t="s">
        <v>1798</v>
      </c>
      <c r="C3" s="13" t="s">
        <v>33</v>
      </c>
      <c r="D3" s="15">
        <v>0.42</v>
      </c>
      <c r="M3" s="19"/>
    </row>
    <row r="4" spans="2:13" x14ac:dyDescent="0.3">
      <c r="B4" s="12" t="s">
        <v>1798</v>
      </c>
      <c r="C4" s="13" t="s">
        <v>72</v>
      </c>
      <c r="D4" s="15">
        <v>0.34</v>
      </c>
      <c r="M4" s="19"/>
    </row>
    <row r="5" spans="2:13" x14ac:dyDescent="0.3">
      <c r="B5" s="12" t="s">
        <v>1798</v>
      </c>
      <c r="C5" s="13" t="s">
        <v>44</v>
      </c>
      <c r="D5" s="15">
        <v>0.3</v>
      </c>
      <c r="M5" s="19"/>
    </row>
    <row r="6" spans="2:13" x14ac:dyDescent="0.3">
      <c r="B6" s="12" t="s">
        <v>1798</v>
      </c>
      <c r="C6" s="13" t="s">
        <v>86</v>
      </c>
      <c r="D6" s="15">
        <v>0.44</v>
      </c>
      <c r="M6" s="19"/>
    </row>
    <row r="7" spans="2:13" x14ac:dyDescent="0.3">
      <c r="B7" s="12" t="s">
        <v>1798</v>
      </c>
      <c r="C7" s="13" t="s">
        <v>1806</v>
      </c>
      <c r="D7" s="15">
        <v>0.27</v>
      </c>
      <c r="M7" s="19"/>
    </row>
    <row r="8" spans="2:13" x14ac:dyDescent="0.3">
      <c r="B8" s="14" t="s">
        <v>1800</v>
      </c>
      <c r="C8" s="13" t="s">
        <v>1805</v>
      </c>
      <c r="D8" s="15">
        <v>0.57999999999999996</v>
      </c>
      <c r="M8" s="19"/>
    </row>
    <row r="9" spans="2:13" x14ac:dyDescent="0.3">
      <c r="B9" s="14" t="s">
        <v>1800</v>
      </c>
      <c r="C9" s="13" t="s">
        <v>33</v>
      </c>
      <c r="D9" s="15">
        <v>0.45</v>
      </c>
      <c r="M9" s="19"/>
    </row>
    <row r="10" spans="2:13" x14ac:dyDescent="0.3">
      <c r="B10" s="14" t="s">
        <v>1800</v>
      </c>
      <c r="C10" s="13" t="s">
        <v>72</v>
      </c>
      <c r="D10" s="15">
        <v>0.6</v>
      </c>
      <c r="M10" s="19"/>
    </row>
    <row r="11" spans="2:13" x14ac:dyDescent="0.3">
      <c r="B11" s="14" t="s">
        <v>1800</v>
      </c>
      <c r="C11" s="13" t="s">
        <v>44</v>
      </c>
      <c r="D11" s="15">
        <v>0.5</v>
      </c>
      <c r="M11" s="19"/>
    </row>
    <row r="12" spans="2:13" x14ac:dyDescent="0.3">
      <c r="B12" s="14" t="s">
        <v>1800</v>
      </c>
      <c r="C12" s="13" t="s">
        <v>86</v>
      </c>
      <c r="D12" s="15">
        <v>0.54</v>
      </c>
      <c r="M12" s="19"/>
    </row>
    <row r="13" spans="2:13" x14ac:dyDescent="0.3">
      <c r="B13" s="14" t="s">
        <v>1800</v>
      </c>
      <c r="C13" s="13" t="s">
        <v>1806</v>
      </c>
      <c r="D13" s="15">
        <v>0.66</v>
      </c>
      <c r="M13" s="19"/>
    </row>
    <row r="14" spans="2:13" x14ac:dyDescent="0.3">
      <c r="B14" s="14" t="s">
        <v>1801</v>
      </c>
      <c r="C14" s="13" t="s">
        <v>1805</v>
      </c>
      <c r="D14" s="15">
        <v>0.12</v>
      </c>
      <c r="M14" s="19"/>
    </row>
    <row r="15" spans="2:13" x14ac:dyDescent="0.3">
      <c r="B15" s="14" t="s">
        <v>1801</v>
      </c>
      <c r="C15" s="13" t="s">
        <v>33</v>
      </c>
      <c r="D15" s="15">
        <v>0.09</v>
      </c>
      <c r="M15" s="19"/>
    </row>
    <row r="16" spans="2:13" x14ac:dyDescent="0.3">
      <c r="B16" s="14" t="s">
        <v>1801</v>
      </c>
      <c r="C16" s="13" t="s">
        <v>72</v>
      </c>
      <c r="D16" s="15">
        <v>0.08</v>
      </c>
      <c r="M16" s="19"/>
    </row>
    <row r="17" spans="2:13" x14ac:dyDescent="0.3">
      <c r="B17" s="14" t="s">
        <v>1801</v>
      </c>
      <c r="C17" s="13" t="s">
        <v>44</v>
      </c>
      <c r="D17" s="15">
        <v>0.1</v>
      </c>
      <c r="M17" s="19"/>
    </row>
    <row r="18" spans="2:13" x14ac:dyDescent="0.3">
      <c r="B18" s="14" t="s">
        <v>1801</v>
      </c>
      <c r="C18" s="13" t="s">
        <v>86</v>
      </c>
      <c r="D18" s="15">
        <v>7.0000000000000007E-2</v>
      </c>
      <c r="M18" s="19"/>
    </row>
    <row r="19" spans="2:13" x14ac:dyDescent="0.3">
      <c r="B19" s="14" t="s">
        <v>1801</v>
      </c>
      <c r="C19" s="13" t="s">
        <v>1806</v>
      </c>
      <c r="D19" s="15">
        <v>0.16</v>
      </c>
      <c r="M19" s="19"/>
    </row>
    <row r="20" spans="2:13" x14ac:dyDescent="0.3">
      <c r="B20" s="14" t="s">
        <v>1802</v>
      </c>
      <c r="C20" s="13" t="s">
        <v>1805</v>
      </c>
      <c r="D20" s="15">
        <v>0.17</v>
      </c>
      <c r="M20" s="19"/>
    </row>
    <row r="21" spans="2:13" x14ac:dyDescent="0.3">
      <c r="B21" s="14" t="s">
        <v>1802</v>
      </c>
      <c r="C21" s="13" t="s">
        <v>33</v>
      </c>
      <c r="D21" s="15">
        <v>0.11</v>
      </c>
      <c r="M21" s="19"/>
    </row>
    <row r="22" spans="2:13" x14ac:dyDescent="0.3">
      <c r="B22" s="14" t="s">
        <v>1802</v>
      </c>
      <c r="C22" s="13" t="s">
        <v>72</v>
      </c>
      <c r="D22" s="15">
        <v>0.16</v>
      </c>
      <c r="M22" s="19"/>
    </row>
    <row r="23" spans="2:13" x14ac:dyDescent="0.3">
      <c r="B23" s="14" t="s">
        <v>1802</v>
      </c>
      <c r="C23" s="13" t="s">
        <v>44</v>
      </c>
      <c r="D23" s="15">
        <v>0.15</v>
      </c>
      <c r="M23" s="19"/>
    </row>
    <row r="24" spans="2:13" x14ac:dyDescent="0.3">
      <c r="B24" s="14" t="s">
        <v>1802</v>
      </c>
      <c r="C24" s="13" t="s">
        <v>86</v>
      </c>
      <c r="D24" s="15">
        <v>9.0000000000000011E-2</v>
      </c>
      <c r="M24" s="19"/>
    </row>
    <row r="25" spans="2:13" x14ac:dyDescent="0.3">
      <c r="B25" s="14" t="s">
        <v>1802</v>
      </c>
      <c r="C25" s="13" t="s">
        <v>1806</v>
      </c>
      <c r="D25" s="15">
        <v>0.18</v>
      </c>
      <c r="M25" s="19"/>
    </row>
    <row r="26" spans="2:13" x14ac:dyDescent="0.3">
      <c r="B26" s="14" t="s">
        <v>1803</v>
      </c>
      <c r="C26" s="13" t="s">
        <v>1805</v>
      </c>
      <c r="D26" s="16">
        <v>0.99</v>
      </c>
      <c r="G26" s="14"/>
      <c r="H26" s="13"/>
      <c r="K26" s="14"/>
      <c r="L26" s="10"/>
    </row>
    <row r="27" spans="2:13" x14ac:dyDescent="0.3">
      <c r="B27" s="14" t="s">
        <v>1803</v>
      </c>
      <c r="C27" s="13" t="s">
        <v>33</v>
      </c>
      <c r="D27" s="16">
        <v>0.96</v>
      </c>
      <c r="H27" s="13"/>
      <c r="K27" s="14"/>
      <c r="L27" s="10"/>
    </row>
    <row r="28" spans="2:13" x14ac:dyDescent="0.3">
      <c r="B28" s="14" t="s">
        <v>1803</v>
      </c>
      <c r="C28" s="13" t="s">
        <v>72</v>
      </c>
      <c r="D28" s="16">
        <v>0.94</v>
      </c>
      <c r="H28" s="13"/>
      <c r="K28" s="14"/>
      <c r="L28" s="10"/>
    </row>
    <row r="29" spans="2:13" x14ac:dyDescent="0.3">
      <c r="B29" s="14" t="s">
        <v>1803</v>
      </c>
      <c r="C29" s="13" t="s">
        <v>44</v>
      </c>
      <c r="D29" s="16">
        <v>0.97</v>
      </c>
      <c r="H29" s="13"/>
      <c r="K29" s="14"/>
      <c r="L29" s="10"/>
    </row>
    <row r="30" spans="2:13" x14ac:dyDescent="0.3">
      <c r="B30" s="14" t="s">
        <v>1803</v>
      </c>
      <c r="C30" s="13" t="s">
        <v>86</v>
      </c>
      <c r="D30" s="16">
        <v>0.93</v>
      </c>
      <c r="H30" s="13"/>
      <c r="K30" s="14"/>
      <c r="L30" s="10"/>
    </row>
    <row r="31" spans="2:13" x14ac:dyDescent="0.3">
      <c r="B31" s="14" t="s">
        <v>1803</v>
      </c>
      <c r="C31" s="13" t="s">
        <v>1806</v>
      </c>
      <c r="D31" s="16">
        <v>0.92</v>
      </c>
      <c r="H31" s="13"/>
      <c r="K31" s="14"/>
      <c r="L31" s="10"/>
    </row>
    <row r="32" spans="2:13" x14ac:dyDescent="0.3">
      <c r="B32" s="14" t="s">
        <v>1804</v>
      </c>
      <c r="C32" s="13" t="s">
        <v>1805</v>
      </c>
      <c r="D32" s="17">
        <v>0.28999999999999998</v>
      </c>
      <c r="K32" s="10"/>
      <c r="L32" s="10"/>
    </row>
    <row r="33" spans="2:12" x14ac:dyDescent="0.3">
      <c r="B33" s="14" t="s">
        <v>1804</v>
      </c>
      <c r="C33" s="13" t="s">
        <v>33</v>
      </c>
      <c r="D33" s="17">
        <v>0.26000000000000006</v>
      </c>
      <c r="K33" s="10"/>
      <c r="L33" s="10"/>
    </row>
    <row r="34" spans="2:12" x14ac:dyDescent="0.3">
      <c r="B34" s="14" t="s">
        <v>1804</v>
      </c>
      <c r="C34" s="13" t="s">
        <v>72</v>
      </c>
      <c r="D34" s="17">
        <v>0.33</v>
      </c>
      <c r="K34" s="10"/>
      <c r="L34" s="10"/>
    </row>
    <row r="35" spans="2:12" x14ac:dyDescent="0.3">
      <c r="B35" s="14" t="s">
        <v>1804</v>
      </c>
      <c r="C35" s="13" t="s">
        <v>44</v>
      </c>
      <c r="D35" s="17">
        <v>0.27999999999999997</v>
      </c>
      <c r="K35" s="10"/>
      <c r="L35" s="10"/>
    </row>
    <row r="36" spans="2:12" x14ac:dyDescent="0.3">
      <c r="B36" s="14" t="s">
        <v>1804</v>
      </c>
      <c r="C36" s="13" t="s">
        <v>86</v>
      </c>
      <c r="D36" s="17">
        <v>0.26999999999999996</v>
      </c>
      <c r="K36" s="10"/>
      <c r="L36" s="10"/>
    </row>
    <row r="37" spans="2:12" x14ac:dyDescent="0.3">
      <c r="B37" s="14" t="s">
        <v>1804</v>
      </c>
      <c r="C37" s="13" t="s">
        <v>1806</v>
      </c>
      <c r="D37" s="17">
        <v>0.3</v>
      </c>
      <c r="K37" s="10"/>
      <c r="L37" s="10"/>
    </row>
    <row r="39" spans="2:12" x14ac:dyDescent="0.3">
      <c r="K39" s="10"/>
      <c r="L39" s="10"/>
    </row>
    <row r="40" spans="2:12" x14ac:dyDescent="0.3">
      <c r="B40" s="11" t="s">
        <v>15</v>
      </c>
      <c r="C40" s="11" t="s">
        <v>1810</v>
      </c>
      <c r="D40" s="2" t="s">
        <v>13</v>
      </c>
      <c r="E40" s="11" t="s">
        <v>1812</v>
      </c>
      <c r="F40" s="11" t="s">
        <v>1811</v>
      </c>
      <c r="G40" s="11" t="s">
        <v>1814</v>
      </c>
      <c r="H40" s="11" t="s">
        <v>1813</v>
      </c>
      <c r="K40" s="10"/>
      <c r="L40" s="10"/>
    </row>
    <row r="41" spans="2:12" x14ac:dyDescent="0.3">
      <c r="B41" s="14" t="s">
        <v>28</v>
      </c>
      <c r="C41" s="14" t="s">
        <v>1803</v>
      </c>
      <c r="D41" s="13" t="s">
        <v>1805</v>
      </c>
      <c r="E41" s="16">
        <v>0.99</v>
      </c>
      <c r="F41" s="19">
        <v>0.83</v>
      </c>
      <c r="G41" s="14">
        <v>12</v>
      </c>
      <c r="H41" s="10">
        <v>13</v>
      </c>
      <c r="K41" s="10"/>
      <c r="L41" s="10"/>
    </row>
    <row r="42" spans="2:12" x14ac:dyDescent="0.3">
      <c r="B42" s="14" t="s">
        <v>28</v>
      </c>
      <c r="C42" s="14" t="s">
        <v>1803</v>
      </c>
      <c r="D42" s="13" t="s">
        <v>33</v>
      </c>
      <c r="E42" s="16">
        <v>0.96</v>
      </c>
      <c r="F42" s="19">
        <v>0.93</v>
      </c>
      <c r="G42" s="14">
        <v>18</v>
      </c>
      <c r="H42" s="10">
        <v>16</v>
      </c>
      <c r="K42" s="10"/>
      <c r="L42" s="10"/>
    </row>
    <row r="43" spans="2:12" x14ac:dyDescent="0.3">
      <c r="B43" s="14" t="s">
        <v>28</v>
      </c>
      <c r="C43" s="14" t="s">
        <v>1803</v>
      </c>
      <c r="D43" s="13" t="s">
        <v>72</v>
      </c>
      <c r="E43" s="16">
        <v>0.94</v>
      </c>
      <c r="F43" s="19">
        <v>0.91</v>
      </c>
      <c r="G43" s="14">
        <v>19</v>
      </c>
      <c r="H43" s="10">
        <v>12</v>
      </c>
    </row>
    <row r="44" spans="2:12" x14ac:dyDescent="0.3">
      <c r="B44" s="14" t="s">
        <v>28</v>
      </c>
      <c r="C44" s="14" t="s">
        <v>1803</v>
      </c>
      <c r="D44" s="13" t="s">
        <v>44</v>
      </c>
      <c r="E44" s="16">
        <v>0.97</v>
      </c>
      <c r="F44" s="19">
        <v>0.85</v>
      </c>
      <c r="G44" s="14">
        <v>20</v>
      </c>
      <c r="H44" s="10">
        <v>14</v>
      </c>
    </row>
    <row r="45" spans="2:12" x14ac:dyDescent="0.3">
      <c r="B45" s="14" t="s">
        <v>28</v>
      </c>
      <c r="C45" s="14" t="s">
        <v>1803</v>
      </c>
      <c r="D45" s="13" t="s">
        <v>86</v>
      </c>
      <c r="E45" s="16">
        <v>0.93</v>
      </c>
      <c r="F45" s="19">
        <v>0.87</v>
      </c>
      <c r="G45" s="14">
        <v>11</v>
      </c>
      <c r="H45" s="10">
        <v>16</v>
      </c>
    </row>
    <row r="46" spans="2:12" x14ac:dyDescent="0.3">
      <c r="B46" s="14" t="s">
        <v>28</v>
      </c>
      <c r="C46" s="14" t="s">
        <v>1803</v>
      </c>
      <c r="D46" s="13" t="s">
        <v>1806</v>
      </c>
      <c r="E46" s="16">
        <v>0.92</v>
      </c>
      <c r="F46" s="19">
        <v>0.93</v>
      </c>
      <c r="G46" s="14">
        <v>17</v>
      </c>
      <c r="H46" s="10">
        <v>20</v>
      </c>
    </row>
    <row r="47" spans="2:12" x14ac:dyDescent="0.3">
      <c r="B47" s="14" t="s">
        <v>35</v>
      </c>
      <c r="C47" s="14" t="s">
        <v>1803</v>
      </c>
      <c r="D47" s="13" t="s">
        <v>1805</v>
      </c>
      <c r="E47" s="16">
        <v>0.9</v>
      </c>
      <c r="F47" s="19">
        <v>0.81</v>
      </c>
      <c r="G47" s="10">
        <v>18</v>
      </c>
      <c r="H47" s="10">
        <v>9</v>
      </c>
    </row>
    <row r="48" spans="2:12" x14ac:dyDescent="0.3">
      <c r="B48" s="14" t="s">
        <v>35</v>
      </c>
      <c r="C48" s="14" t="s">
        <v>1803</v>
      </c>
      <c r="D48" s="13" t="s">
        <v>33</v>
      </c>
      <c r="E48" s="16">
        <v>0.95</v>
      </c>
      <c r="F48" s="19">
        <v>0.95</v>
      </c>
      <c r="G48" s="10">
        <v>12</v>
      </c>
      <c r="H48" s="10">
        <v>9</v>
      </c>
    </row>
    <row r="49" spans="2:12" x14ac:dyDescent="0.3">
      <c r="B49" s="14" t="s">
        <v>35</v>
      </c>
      <c r="C49" s="14" t="s">
        <v>1803</v>
      </c>
      <c r="D49" s="13" t="s">
        <v>72</v>
      </c>
      <c r="E49" s="16">
        <v>0.84</v>
      </c>
      <c r="F49" s="19">
        <v>0.86</v>
      </c>
      <c r="G49" s="10">
        <v>12</v>
      </c>
      <c r="H49" s="10">
        <v>8</v>
      </c>
    </row>
    <row r="50" spans="2:12" x14ac:dyDescent="0.3">
      <c r="B50" s="14" t="s">
        <v>35</v>
      </c>
      <c r="C50" s="14" t="s">
        <v>1803</v>
      </c>
      <c r="D50" s="13" t="s">
        <v>44</v>
      </c>
      <c r="E50" s="16">
        <v>0.87</v>
      </c>
      <c r="F50" s="19">
        <v>0.92</v>
      </c>
      <c r="G50" s="10">
        <v>10</v>
      </c>
      <c r="H50" s="10">
        <v>10</v>
      </c>
    </row>
    <row r="51" spans="2:12" x14ac:dyDescent="0.3">
      <c r="B51" s="14" t="s">
        <v>35</v>
      </c>
      <c r="C51" s="14" t="s">
        <v>1803</v>
      </c>
      <c r="D51" s="13" t="s">
        <v>86</v>
      </c>
      <c r="E51" s="16">
        <v>0.88</v>
      </c>
      <c r="F51" s="19">
        <v>0.95</v>
      </c>
      <c r="G51" s="10">
        <v>11</v>
      </c>
      <c r="H51" s="10">
        <v>16</v>
      </c>
    </row>
    <row r="52" spans="2:12" x14ac:dyDescent="0.3">
      <c r="B52" s="14" t="s">
        <v>35</v>
      </c>
      <c r="C52" s="14" t="s">
        <v>1803</v>
      </c>
      <c r="D52" s="13" t="s">
        <v>1806</v>
      </c>
      <c r="E52" s="16">
        <v>0.96</v>
      </c>
      <c r="F52" s="19">
        <v>0.95</v>
      </c>
      <c r="G52" s="10">
        <v>15</v>
      </c>
      <c r="H52" s="10">
        <v>15</v>
      </c>
      <c r="K52" s="10"/>
      <c r="L52" s="10"/>
    </row>
    <row r="53" spans="2:12" x14ac:dyDescent="0.3">
      <c r="B53" s="14" t="s">
        <v>49</v>
      </c>
      <c r="C53" s="14" t="s">
        <v>1803</v>
      </c>
      <c r="D53" s="13" t="s">
        <v>1805</v>
      </c>
      <c r="E53" s="16">
        <v>0.96</v>
      </c>
      <c r="F53" s="19">
        <v>0.82</v>
      </c>
      <c r="G53" s="10">
        <v>12</v>
      </c>
      <c r="H53" s="10">
        <v>10</v>
      </c>
      <c r="K53" s="10"/>
      <c r="L53" s="10"/>
    </row>
    <row r="54" spans="2:12" x14ac:dyDescent="0.3">
      <c r="B54" s="14" t="s">
        <v>49</v>
      </c>
      <c r="C54" s="14" t="s">
        <v>1803</v>
      </c>
      <c r="D54" s="13" t="s">
        <v>33</v>
      </c>
      <c r="E54" s="16">
        <v>0.89</v>
      </c>
      <c r="F54" s="19">
        <v>0.95</v>
      </c>
      <c r="G54" s="10">
        <v>20</v>
      </c>
      <c r="H54" s="10">
        <v>10</v>
      </c>
      <c r="K54" s="10"/>
      <c r="L54" s="10"/>
    </row>
    <row r="55" spans="2:12" x14ac:dyDescent="0.3">
      <c r="B55" s="14" t="s">
        <v>49</v>
      </c>
      <c r="C55" s="14" t="s">
        <v>1803</v>
      </c>
      <c r="D55" s="13" t="s">
        <v>72</v>
      </c>
      <c r="E55" s="16">
        <v>0.94</v>
      </c>
      <c r="F55" s="19">
        <v>0.93</v>
      </c>
      <c r="G55" s="10">
        <v>10</v>
      </c>
      <c r="H55" s="10">
        <v>15</v>
      </c>
      <c r="K55" s="10"/>
      <c r="L55" s="10"/>
    </row>
    <row r="56" spans="2:12" x14ac:dyDescent="0.3">
      <c r="B56" s="14" t="s">
        <v>49</v>
      </c>
      <c r="C56" s="14" t="s">
        <v>1803</v>
      </c>
      <c r="D56" s="13" t="s">
        <v>44</v>
      </c>
      <c r="E56" s="16">
        <v>0.83</v>
      </c>
      <c r="F56" s="19">
        <v>0.92</v>
      </c>
      <c r="G56" s="10">
        <v>20</v>
      </c>
      <c r="H56" s="10">
        <v>20</v>
      </c>
      <c r="K56" s="10"/>
      <c r="L56" s="10"/>
    </row>
    <row r="57" spans="2:12" x14ac:dyDescent="0.3">
      <c r="B57" s="14" t="s">
        <v>49</v>
      </c>
      <c r="C57" s="14" t="s">
        <v>1803</v>
      </c>
      <c r="D57" s="13" t="s">
        <v>86</v>
      </c>
      <c r="E57" s="16">
        <v>0.83</v>
      </c>
      <c r="F57" s="19">
        <v>0.87</v>
      </c>
      <c r="G57" s="10">
        <v>8</v>
      </c>
      <c r="H57" s="10">
        <v>11</v>
      </c>
    </row>
    <row r="58" spans="2:12" x14ac:dyDescent="0.3">
      <c r="B58" s="14" t="s">
        <v>49</v>
      </c>
      <c r="C58" s="14" t="s">
        <v>1803</v>
      </c>
      <c r="D58" s="13" t="s">
        <v>1806</v>
      </c>
      <c r="E58" s="16">
        <v>0.92</v>
      </c>
      <c r="F58" s="19">
        <v>0.94</v>
      </c>
      <c r="G58" s="10">
        <v>14</v>
      </c>
      <c r="H58" s="10">
        <v>10</v>
      </c>
    </row>
    <row r="59" spans="2:12" x14ac:dyDescent="0.3">
      <c r="B59" s="14" t="s">
        <v>22</v>
      </c>
      <c r="C59" s="14" t="s">
        <v>1803</v>
      </c>
      <c r="D59" s="13" t="s">
        <v>1805</v>
      </c>
      <c r="E59" s="16">
        <v>0.83</v>
      </c>
      <c r="F59" s="19">
        <v>0.82</v>
      </c>
      <c r="G59" s="10">
        <v>17</v>
      </c>
      <c r="H59" s="10">
        <v>11</v>
      </c>
    </row>
    <row r="60" spans="2:12" x14ac:dyDescent="0.3">
      <c r="B60" s="14" t="s">
        <v>22</v>
      </c>
      <c r="C60" s="14" t="s">
        <v>1803</v>
      </c>
      <c r="D60" s="13" t="s">
        <v>33</v>
      </c>
      <c r="E60" s="16">
        <v>0.97</v>
      </c>
      <c r="F60" s="19">
        <v>0.81</v>
      </c>
      <c r="G60" s="10">
        <v>17</v>
      </c>
      <c r="H60" s="10">
        <v>15</v>
      </c>
    </row>
    <row r="61" spans="2:12" x14ac:dyDescent="0.3">
      <c r="B61" s="14" t="s">
        <v>22</v>
      </c>
      <c r="C61" s="14" t="s">
        <v>1803</v>
      </c>
      <c r="D61" s="13" t="s">
        <v>72</v>
      </c>
      <c r="E61" s="16">
        <v>0.86</v>
      </c>
      <c r="F61" s="19">
        <v>0.95</v>
      </c>
      <c r="G61" s="10">
        <v>17</v>
      </c>
      <c r="H61" s="10">
        <v>13</v>
      </c>
    </row>
    <row r="62" spans="2:12" x14ac:dyDescent="0.3">
      <c r="B62" s="14" t="s">
        <v>22</v>
      </c>
      <c r="C62" s="14" t="s">
        <v>1803</v>
      </c>
      <c r="D62" s="13" t="s">
        <v>44</v>
      </c>
      <c r="E62" s="16">
        <v>0.85</v>
      </c>
      <c r="F62" s="19">
        <v>0.85</v>
      </c>
      <c r="G62" s="10">
        <v>11</v>
      </c>
      <c r="H62" s="10">
        <v>13</v>
      </c>
    </row>
    <row r="63" spans="2:12" x14ac:dyDescent="0.3">
      <c r="B63" s="14" t="s">
        <v>22</v>
      </c>
      <c r="C63" s="14" t="s">
        <v>1803</v>
      </c>
      <c r="D63" s="13" t="s">
        <v>86</v>
      </c>
      <c r="E63" s="16">
        <v>0.86</v>
      </c>
      <c r="F63" s="19">
        <v>0.89</v>
      </c>
      <c r="G63" s="10">
        <v>16</v>
      </c>
      <c r="H63" s="10">
        <v>12</v>
      </c>
    </row>
    <row r="64" spans="2:12" x14ac:dyDescent="0.3">
      <c r="B64" s="14" t="s">
        <v>22</v>
      </c>
      <c r="C64" s="14" t="s">
        <v>1803</v>
      </c>
      <c r="D64" s="13" t="s">
        <v>1806</v>
      </c>
      <c r="E64" s="16">
        <v>0.9</v>
      </c>
      <c r="F64" s="19">
        <v>0.82</v>
      </c>
      <c r="G64" s="10">
        <v>17</v>
      </c>
      <c r="H64" s="10">
        <v>12</v>
      </c>
    </row>
    <row r="65" spans="2:8" x14ac:dyDescent="0.3">
      <c r="B65" s="14" t="s">
        <v>55</v>
      </c>
      <c r="C65" s="14" t="s">
        <v>1803</v>
      </c>
      <c r="D65" s="13" t="s">
        <v>1805</v>
      </c>
      <c r="E65" s="16">
        <v>0.97</v>
      </c>
      <c r="F65" s="19">
        <v>0.88</v>
      </c>
      <c r="G65" s="10">
        <v>13</v>
      </c>
      <c r="H65" s="10">
        <v>9</v>
      </c>
    </row>
    <row r="66" spans="2:8" x14ac:dyDescent="0.3">
      <c r="B66" s="14" t="s">
        <v>55</v>
      </c>
      <c r="C66" s="14" t="s">
        <v>1803</v>
      </c>
      <c r="D66" s="13" t="s">
        <v>33</v>
      </c>
      <c r="E66" s="16">
        <v>0.91</v>
      </c>
      <c r="F66" s="19">
        <v>0.81</v>
      </c>
      <c r="G66" s="10">
        <v>17</v>
      </c>
      <c r="H66" s="10">
        <v>19</v>
      </c>
    </row>
    <row r="67" spans="2:8" x14ac:dyDescent="0.3">
      <c r="B67" s="14" t="s">
        <v>55</v>
      </c>
      <c r="C67" s="14" t="s">
        <v>1803</v>
      </c>
      <c r="D67" s="13" t="s">
        <v>72</v>
      </c>
      <c r="E67" s="16">
        <v>0.98</v>
      </c>
      <c r="F67" s="19">
        <v>0.8</v>
      </c>
      <c r="G67" s="10">
        <v>13</v>
      </c>
      <c r="H67" s="10">
        <v>20</v>
      </c>
    </row>
    <row r="68" spans="2:8" x14ac:dyDescent="0.3">
      <c r="B68" s="14" t="s">
        <v>55</v>
      </c>
      <c r="C68" s="14" t="s">
        <v>1803</v>
      </c>
      <c r="D68" s="13" t="s">
        <v>44</v>
      </c>
      <c r="E68" s="16">
        <v>0.88</v>
      </c>
      <c r="F68" s="19">
        <v>0.95</v>
      </c>
      <c r="G68" s="10">
        <v>14</v>
      </c>
      <c r="H68" s="10">
        <v>12</v>
      </c>
    </row>
    <row r="69" spans="2:8" x14ac:dyDescent="0.3">
      <c r="B69" s="14" t="s">
        <v>55</v>
      </c>
      <c r="C69" s="14" t="s">
        <v>1803</v>
      </c>
      <c r="D69" s="13" t="s">
        <v>86</v>
      </c>
      <c r="E69" s="16">
        <v>0.94</v>
      </c>
      <c r="F69" s="19">
        <v>0.86</v>
      </c>
      <c r="G69" s="10">
        <v>20</v>
      </c>
      <c r="H69" s="10">
        <v>13</v>
      </c>
    </row>
    <row r="70" spans="2:8" x14ac:dyDescent="0.3">
      <c r="B70" s="14" t="s">
        <v>55</v>
      </c>
      <c r="C70" s="14" t="s">
        <v>1803</v>
      </c>
      <c r="D70" s="13" t="s">
        <v>1806</v>
      </c>
      <c r="E70" s="16">
        <v>0.85</v>
      </c>
      <c r="F70" s="19">
        <v>0.94</v>
      </c>
      <c r="G70" s="10">
        <v>9</v>
      </c>
      <c r="H70" s="10">
        <v>9</v>
      </c>
    </row>
    <row r="73" spans="2:8" x14ac:dyDescent="0.3">
      <c r="B73" s="2" t="s">
        <v>13</v>
      </c>
      <c r="C73" s="18" t="s">
        <v>1852</v>
      </c>
      <c r="D73" s="18" t="s">
        <v>0</v>
      </c>
      <c r="E73" s="18" t="s">
        <v>1845</v>
      </c>
      <c r="F73" s="18" t="s">
        <v>1844</v>
      </c>
      <c r="G73" s="18" t="s">
        <v>1843</v>
      </c>
    </row>
    <row r="74" spans="2:8" x14ac:dyDescent="0.3">
      <c r="B74" t="s">
        <v>1805</v>
      </c>
      <c r="C74">
        <v>85</v>
      </c>
      <c r="D74">
        <v>53</v>
      </c>
      <c r="E74">
        <v>71</v>
      </c>
      <c r="F74">
        <v>94</v>
      </c>
      <c r="G74">
        <v>89</v>
      </c>
    </row>
    <row r="75" spans="2:8" x14ac:dyDescent="0.3">
      <c r="B75" t="s">
        <v>33</v>
      </c>
      <c r="C75">
        <v>57</v>
      </c>
      <c r="D75">
        <v>72</v>
      </c>
      <c r="E75">
        <v>78</v>
      </c>
      <c r="F75">
        <v>84</v>
      </c>
      <c r="G75">
        <v>65</v>
      </c>
    </row>
    <row r="76" spans="2:8" x14ac:dyDescent="0.3">
      <c r="B76" t="s">
        <v>72</v>
      </c>
      <c r="C76">
        <v>60</v>
      </c>
      <c r="D76">
        <v>56</v>
      </c>
      <c r="E76">
        <v>57</v>
      </c>
      <c r="F76">
        <v>54</v>
      </c>
      <c r="G76">
        <v>100</v>
      </c>
    </row>
    <row r="77" spans="2:8" x14ac:dyDescent="0.3">
      <c r="B77" t="s">
        <v>44</v>
      </c>
      <c r="C77">
        <v>59</v>
      </c>
      <c r="D77">
        <v>82</v>
      </c>
      <c r="E77">
        <v>84</v>
      </c>
      <c r="F77">
        <v>59</v>
      </c>
      <c r="G77">
        <v>63</v>
      </c>
    </row>
    <row r="78" spans="2:8" x14ac:dyDescent="0.3">
      <c r="B78" t="s">
        <v>86</v>
      </c>
      <c r="C78">
        <v>79</v>
      </c>
      <c r="D78">
        <v>87</v>
      </c>
      <c r="E78">
        <v>65</v>
      </c>
      <c r="F78">
        <v>92</v>
      </c>
      <c r="G78">
        <v>43</v>
      </c>
    </row>
    <row r="79" spans="2:8" x14ac:dyDescent="0.3">
      <c r="B79" t="s">
        <v>1806</v>
      </c>
      <c r="C79">
        <v>58</v>
      </c>
      <c r="D79">
        <v>85</v>
      </c>
      <c r="E79">
        <v>54</v>
      </c>
      <c r="F79">
        <v>47</v>
      </c>
      <c r="G79">
        <v>71</v>
      </c>
    </row>
    <row r="81" spans="2:6" x14ac:dyDescent="0.3">
      <c r="B81" s="13"/>
      <c r="D81" s="13"/>
      <c r="F81" s="13"/>
    </row>
  </sheetData>
  <pageMargins left="0.7" right="0.7" top="0.75" bottom="0.75" header="0.3" footer="0.3"/>
  <pageSetup paperSize="9"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249977111117893"/>
  </sheetPr>
  <dimension ref="A1:I20"/>
  <sheetViews>
    <sheetView workbookViewId="0">
      <selection activeCell="D29" sqref="D29"/>
    </sheetView>
  </sheetViews>
  <sheetFormatPr defaultRowHeight="14.4" x14ac:dyDescent="0.3"/>
  <cols>
    <col min="1" max="1" width="14.88671875" customWidth="1"/>
    <col min="2" max="2" width="13.5546875" customWidth="1"/>
    <col min="3" max="3" width="9.44140625" customWidth="1"/>
    <col min="4" max="4" width="47" customWidth="1"/>
    <col min="6" max="6" width="40.109375" customWidth="1"/>
    <col min="7" max="7" width="38.44140625" customWidth="1"/>
    <col min="8" max="8" width="42.109375" customWidth="1"/>
    <col min="9" max="9" width="43.88671875" customWidth="1"/>
  </cols>
  <sheetData>
    <row r="1" spans="1:9" x14ac:dyDescent="0.3">
      <c r="A1" s="11" t="s">
        <v>15</v>
      </c>
      <c r="B1" s="11" t="s">
        <v>1826</v>
      </c>
      <c r="C1" s="11" t="s">
        <v>1827</v>
      </c>
      <c r="D1" s="11" t="s">
        <v>2</v>
      </c>
    </row>
    <row r="2" spans="1:9" x14ac:dyDescent="0.3">
      <c r="A2" s="1" t="s">
        <v>28</v>
      </c>
      <c r="B2" s="1" t="s">
        <v>1825</v>
      </c>
      <c r="C2" s="21">
        <f>81%</f>
        <v>0.81</v>
      </c>
      <c r="D2" s="1" t="s">
        <v>1830</v>
      </c>
      <c r="F2" t="s">
        <v>15</v>
      </c>
      <c r="G2" t="s">
        <v>1826</v>
      </c>
      <c r="H2" t="s">
        <v>1827</v>
      </c>
      <c r="I2" t="s">
        <v>2</v>
      </c>
    </row>
    <row r="3" spans="1:9" x14ac:dyDescent="0.3">
      <c r="A3" s="1" t="s">
        <v>35</v>
      </c>
      <c r="B3" s="1" t="s">
        <v>1825</v>
      </c>
      <c r="C3" s="21">
        <v>0.45</v>
      </c>
      <c r="D3" s="1" t="s">
        <v>1822</v>
      </c>
      <c r="F3" t="str">
        <f>A2</f>
        <v>Africa</v>
      </c>
      <c r="G3" t="str">
        <f>B2</f>
        <v>Community</v>
      </c>
      <c r="H3" s="37">
        <f>C2</f>
        <v>0.81</v>
      </c>
      <c r="I3" t="str">
        <f>D2</f>
        <v>Increase in funding to aid Agencies in the Region.</v>
      </c>
    </row>
    <row r="4" spans="1:9" x14ac:dyDescent="0.3">
      <c r="A4" s="1" t="s">
        <v>49</v>
      </c>
      <c r="B4" s="1" t="s">
        <v>1825</v>
      </c>
      <c r="C4" s="21">
        <v>0.71</v>
      </c>
      <c r="D4" s="1" t="s">
        <v>1838</v>
      </c>
      <c r="G4" t="str">
        <f>B9</f>
        <v>Social</v>
      </c>
      <c r="H4" s="37">
        <f>C9</f>
        <v>0.28000000000000003</v>
      </c>
      <c r="I4" t="str">
        <f>D9</f>
        <v>Increase in funding to local football teams (kit).</v>
      </c>
    </row>
    <row r="5" spans="1:9" x14ac:dyDescent="0.3">
      <c r="A5" s="1" t="s">
        <v>22</v>
      </c>
      <c r="B5" s="1" t="s">
        <v>1825</v>
      </c>
      <c r="C5" s="21">
        <v>0.35</v>
      </c>
      <c r="D5" s="1" t="s">
        <v>1821</v>
      </c>
      <c r="G5" t="str">
        <f>B16</f>
        <v>Environment</v>
      </c>
      <c r="H5" s="37">
        <f>C16</f>
        <v>0.32</v>
      </c>
      <c r="I5" t="str">
        <f>D16</f>
        <v>Increase in funding to help save Rino and Elephant.</v>
      </c>
    </row>
    <row r="6" spans="1:9" x14ac:dyDescent="0.3">
      <c r="A6" s="1" t="s">
        <v>55</v>
      </c>
      <c r="B6" s="1" t="s">
        <v>1825</v>
      </c>
      <c r="C6" s="21">
        <v>0.52</v>
      </c>
      <c r="D6" s="1" t="s">
        <v>1823</v>
      </c>
      <c r="F6" t="str">
        <f>A3</f>
        <v>AsiaPac</v>
      </c>
      <c r="H6" s="37"/>
    </row>
    <row r="7" spans="1:9" x14ac:dyDescent="0.3">
      <c r="A7" s="1"/>
      <c r="B7" s="1"/>
      <c r="C7" s="21"/>
      <c r="D7" s="1"/>
    </row>
    <row r="8" spans="1:9" x14ac:dyDescent="0.3">
      <c r="A8" s="11" t="s">
        <v>15</v>
      </c>
      <c r="B8" s="11" t="s">
        <v>1826</v>
      </c>
      <c r="C8" s="11" t="s">
        <v>1827</v>
      </c>
      <c r="D8" s="11" t="s">
        <v>2</v>
      </c>
    </row>
    <row r="9" spans="1:9" x14ac:dyDescent="0.3">
      <c r="A9" s="1" t="s">
        <v>28</v>
      </c>
      <c r="B9" s="1" t="s">
        <v>1828</v>
      </c>
      <c r="C9" s="21">
        <v>0.28000000000000003</v>
      </c>
      <c r="D9" s="1" t="s">
        <v>1829</v>
      </c>
    </row>
    <row r="10" spans="1:9" x14ac:dyDescent="0.3">
      <c r="A10" s="1" t="s">
        <v>35</v>
      </c>
      <c r="B10" s="1" t="s">
        <v>1828</v>
      </c>
      <c r="C10" s="21">
        <v>0.45</v>
      </c>
      <c r="D10" s="1" t="s">
        <v>1831</v>
      </c>
    </row>
    <row r="11" spans="1:9" x14ac:dyDescent="0.3">
      <c r="A11" s="1" t="s">
        <v>49</v>
      </c>
      <c r="B11" s="1" t="s">
        <v>1828</v>
      </c>
      <c r="C11" s="21">
        <v>0.67</v>
      </c>
      <c r="D11" s="1" t="s">
        <v>1824</v>
      </c>
    </row>
    <row r="12" spans="1:9" x14ac:dyDescent="0.3">
      <c r="A12" s="1" t="s">
        <v>22</v>
      </c>
      <c r="B12" s="1" t="s">
        <v>1828</v>
      </c>
      <c r="C12" s="21">
        <v>0.56999999999999995</v>
      </c>
      <c r="D12" s="1" t="s">
        <v>1821</v>
      </c>
      <c r="F12" s="37">
        <f>C2</f>
        <v>0.81</v>
      </c>
      <c r="G12" s="37">
        <f>C9</f>
        <v>0.28000000000000003</v>
      </c>
      <c r="H12" s="37">
        <f>C16</f>
        <v>0.32</v>
      </c>
    </row>
    <row r="13" spans="1:9" x14ac:dyDescent="0.3">
      <c r="A13" s="1" t="s">
        <v>55</v>
      </c>
      <c r="B13" s="1" t="s">
        <v>1828</v>
      </c>
      <c r="C13" s="21">
        <v>0.61</v>
      </c>
      <c r="D13" s="1" t="s">
        <v>1823</v>
      </c>
      <c r="F13" t="str">
        <f>D2</f>
        <v>Increase in funding to aid Agencies in the Region.</v>
      </c>
      <c r="G13" t="str">
        <f>D9</f>
        <v>Increase in funding to local football teams (kit).</v>
      </c>
      <c r="H13" t="str">
        <f>D16</f>
        <v>Increase in funding to help save Rino and Elephant.</v>
      </c>
    </row>
    <row r="14" spans="1:9" x14ac:dyDescent="0.3">
      <c r="A14" s="1"/>
      <c r="B14" s="1"/>
      <c r="C14" s="21"/>
      <c r="D14" s="1"/>
    </row>
    <row r="15" spans="1:9" x14ac:dyDescent="0.3">
      <c r="A15" s="11" t="s">
        <v>15</v>
      </c>
      <c r="B15" s="11" t="s">
        <v>1826</v>
      </c>
      <c r="C15" s="11" t="s">
        <v>1827</v>
      </c>
      <c r="D15" s="11" t="s">
        <v>2</v>
      </c>
    </row>
    <row r="16" spans="1:9" x14ac:dyDescent="0.3">
      <c r="A16" s="1" t="s">
        <v>28</v>
      </c>
      <c r="B16" s="1" t="s">
        <v>1832</v>
      </c>
      <c r="C16" s="21">
        <v>0.32</v>
      </c>
      <c r="D16" s="1" t="s">
        <v>1835</v>
      </c>
    </row>
    <row r="17" spans="1:4" x14ac:dyDescent="0.3">
      <c r="A17" s="1" t="s">
        <v>35</v>
      </c>
      <c r="B17" s="1" t="s">
        <v>1832</v>
      </c>
      <c r="C17" s="21">
        <v>0.64</v>
      </c>
      <c r="D17" s="1" t="s">
        <v>1836</v>
      </c>
    </row>
    <row r="18" spans="1:4" x14ac:dyDescent="0.3">
      <c r="A18" s="1" t="s">
        <v>49</v>
      </c>
      <c r="B18" s="1" t="s">
        <v>1832</v>
      </c>
      <c r="C18" s="21">
        <v>0.83</v>
      </c>
      <c r="D18" s="1" t="s">
        <v>1837</v>
      </c>
    </row>
    <row r="19" spans="1:4" x14ac:dyDescent="0.3">
      <c r="A19" s="1" t="s">
        <v>22</v>
      </c>
      <c r="B19" s="1" t="s">
        <v>1832</v>
      </c>
      <c r="C19" s="21">
        <v>0.76</v>
      </c>
      <c r="D19" s="1" t="s">
        <v>1834</v>
      </c>
    </row>
    <row r="20" spans="1:4" x14ac:dyDescent="0.3">
      <c r="A20" s="1" t="s">
        <v>55</v>
      </c>
      <c r="B20" s="1" t="s">
        <v>1832</v>
      </c>
      <c r="C20" s="21">
        <v>0.5</v>
      </c>
      <c r="D20" s="1" t="s">
        <v>1833</v>
      </c>
    </row>
  </sheetData>
  <pageMargins left="0.7" right="0.7" top="0.75" bottom="0.75" header="0.3" footer="0.3"/>
  <drawing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249977111117893"/>
  </sheetPr>
  <dimension ref="A1:H31"/>
  <sheetViews>
    <sheetView workbookViewId="0">
      <selection activeCell="F11" sqref="F11"/>
    </sheetView>
  </sheetViews>
  <sheetFormatPr defaultRowHeight="14.4" x14ac:dyDescent="0.3"/>
  <cols>
    <col min="1" max="1" width="11.5546875" bestFit="1" customWidth="1"/>
    <col min="2" max="2" width="9.5546875" customWidth="1"/>
    <col min="3" max="3" width="9.88671875" bestFit="1" customWidth="1"/>
    <col min="4" max="8" width="9.5546875" customWidth="1"/>
  </cols>
  <sheetData>
    <row r="1" spans="1:8" x14ac:dyDescent="0.3">
      <c r="A1" s="11" t="s">
        <v>15</v>
      </c>
      <c r="B1" s="11" t="s">
        <v>1810</v>
      </c>
      <c r="C1" s="2" t="s">
        <v>13</v>
      </c>
      <c r="D1" s="18" t="s">
        <v>0</v>
      </c>
      <c r="E1" s="18" t="s">
        <v>1845</v>
      </c>
      <c r="F1" s="18" t="s">
        <v>1844</v>
      </c>
      <c r="G1" s="18" t="s">
        <v>1843</v>
      </c>
      <c r="H1" s="18" t="s">
        <v>1853</v>
      </c>
    </row>
    <row r="2" spans="1:8" x14ac:dyDescent="0.3">
      <c r="A2" s="14" t="s">
        <v>28</v>
      </c>
      <c r="B2" s="14" t="s">
        <v>1799</v>
      </c>
      <c r="C2" s="13" t="s">
        <v>1805</v>
      </c>
      <c r="D2" s="14">
        <v>12</v>
      </c>
      <c r="E2" s="10">
        <v>13</v>
      </c>
      <c r="F2">
        <v>6</v>
      </c>
      <c r="G2">
        <v>20</v>
      </c>
      <c r="H2">
        <v>13</v>
      </c>
    </row>
    <row r="3" spans="1:8" x14ac:dyDescent="0.3">
      <c r="A3" s="14" t="s">
        <v>28</v>
      </c>
      <c r="B3" s="14" t="s">
        <v>1799</v>
      </c>
      <c r="C3" s="13" t="s">
        <v>33</v>
      </c>
      <c r="D3" s="14">
        <v>18</v>
      </c>
      <c r="E3" s="10">
        <v>16</v>
      </c>
      <c r="F3">
        <v>12</v>
      </c>
      <c r="G3">
        <v>7</v>
      </c>
      <c r="H3">
        <v>20</v>
      </c>
    </row>
    <row r="4" spans="1:8" x14ac:dyDescent="0.3">
      <c r="A4" s="14" t="s">
        <v>28</v>
      </c>
      <c r="B4" s="14" t="s">
        <v>1799</v>
      </c>
      <c r="C4" s="13" t="s">
        <v>72</v>
      </c>
      <c r="D4" s="14">
        <v>19</v>
      </c>
      <c r="E4" s="10">
        <v>12</v>
      </c>
      <c r="F4">
        <v>7</v>
      </c>
      <c r="G4">
        <v>8</v>
      </c>
      <c r="H4">
        <v>19</v>
      </c>
    </row>
    <row r="5" spans="1:8" x14ac:dyDescent="0.3">
      <c r="A5" s="14" t="s">
        <v>28</v>
      </c>
      <c r="B5" s="14" t="s">
        <v>1799</v>
      </c>
      <c r="C5" s="13" t="s">
        <v>44</v>
      </c>
      <c r="D5" s="14">
        <v>20</v>
      </c>
      <c r="E5" s="10">
        <v>14</v>
      </c>
      <c r="F5">
        <v>6</v>
      </c>
      <c r="G5">
        <v>10</v>
      </c>
      <c r="H5">
        <v>13</v>
      </c>
    </row>
    <row r="6" spans="1:8" x14ac:dyDescent="0.3">
      <c r="A6" s="14" t="s">
        <v>28</v>
      </c>
      <c r="B6" s="14" t="s">
        <v>1799</v>
      </c>
      <c r="C6" s="13" t="s">
        <v>86</v>
      </c>
      <c r="D6" s="14">
        <v>11</v>
      </c>
      <c r="E6" s="10">
        <v>16</v>
      </c>
      <c r="F6">
        <v>12</v>
      </c>
      <c r="G6">
        <v>14</v>
      </c>
      <c r="H6">
        <v>6</v>
      </c>
    </row>
    <row r="7" spans="1:8" x14ac:dyDescent="0.3">
      <c r="A7" s="14" t="s">
        <v>28</v>
      </c>
      <c r="B7" s="14" t="s">
        <v>1799</v>
      </c>
      <c r="C7" s="13" t="s">
        <v>1806</v>
      </c>
      <c r="D7" s="14">
        <v>17</v>
      </c>
      <c r="E7" s="10">
        <v>20</v>
      </c>
      <c r="F7">
        <v>19</v>
      </c>
      <c r="G7">
        <v>15</v>
      </c>
      <c r="H7">
        <v>18</v>
      </c>
    </row>
    <row r="8" spans="1:8" x14ac:dyDescent="0.3">
      <c r="A8" s="14" t="s">
        <v>35</v>
      </c>
      <c r="B8" s="14" t="s">
        <v>1799</v>
      </c>
      <c r="C8" s="13" t="s">
        <v>1805</v>
      </c>
      <c r="D8" s="10">
        <v>18</v>
      </c>
      <c r="E8" s="10">
        <v>9</v>
      </c>
      <c r="F8">
        <v>11</v>
      </c>
      <c r="G8">
        <v>9</v>
      </c>
      <c r="H8">
        <v>20</v>
      </c>
    </row>
    <row r="9" spans="1:8" x14ac:dyDescent="0.3">
      <c r="A9" s="14" t="s">
        <v>35</v>
      </c>
      <c r="B9" s="14" t="s">
        <v>1799</v>
      </c>
      <c r="C9" s="13" t="s">
        <v>33</v>
      </c>
      <c r="D9" s="10">
        <v>12</v>
      </c>
      <c r="E9" s="10">
        <v>9</v>
      </c>
      <c r="F9">
        <v>6</v>
      </c>
      <c r="G9">
        <v>22</v>
      </c>
      <c r="H9">
        <v>16</v>
      </c>
    </row>
    <row r="10" spans="1:8" x14ac:dyDescent="0.3">
      <c r="A10" s="14" t="s">
        <v>35</v>
      </c>
      <c r="B10" s="14" t="s">
        <v>1799</v>
      </c>
      <c r="C10" s="13" t="s">
        <v>72</v>
      </c>
      <c r="D10" s="10">
        <v>12</v>
      </c>
      <c r="E10" s="10">
        <v>8</v>
      </c>
      <c r="F10">
        <v>7</v>
      </c>
      <c r="G10">
        <v>12</v>
      </c>
      <c r="H10">
        <v>6</v>
      </c>
    </row>
    <row r="11" spans="1:8" x14ac:dyDescent="0.3">
      <c r="A11" s="14" t="s">
        <v>35</v>
      </c>
      <c r="B11" s="14" t="s">
        <v>1799</v>
      </c>
      <c r="C11" s="13" t="s">
        <v>44</v>
      </c>
      <c r="D11" s="10">
        <v>10</v>
      </c>
      <c r="E11" s="10">
        <v>10</v>
      </c>
      <c r="F11">
        <v>19</v>
      </c>
      <c r="G11">
        <v>19</v>
      </c>
      <c r="H11">
        <v>8</v>
      </c>
    </row>
    <row r="12" spans="1:8" x14ac:dyDescent="0.3">
      <c r="A12" s="14" t="s">
        <v>35</v>
      </c>
      <c r="B12" s="14" t="s">
        <v>1799</v>
      </c>
      <c r="C12" s="13" t="s">
        <v>86</v>
      </c>
      <c r="D12" s="10">
        <v>11</v>
      </c>
      <c r="E12" s="10">
        <v>16</v>
      </c>
      <c r="F12">
        <v>16</v>
      </c>
      <c r="G12">
        <v>7</v>
      </c>
      <c r="H12">
        <v>21</v>
      </c>
    </row>
    <row r="13" spans="1:8" x14ac:dyDescent="0.3">
      <c r="A13" s="14" t="s">
        <v>35</v>
      </c>
      <c r="B13" s="14" t="s">
        <v>1799</v>
      </c>
      <c r="C13" s="13" t="s">
        <v>1806</v>
      </c>
      <c r="D13" s="10">
        <v>15</v>
      </c>
      <c r="E13" s="10">
        <v>15</v>
      </c>
      <c r="F13">
        <v>8</v>
      </c>
      <c r="G13">
        <v>14</v>
      </c>
      <c r="H13">
        <v>6</v>
      </c>
    </row>
    <row r="14" spans="1:8" x14ac:dyDescent="0.3">
      <c r="A14" s="14" t="s">
        <v>49</v>
      </c>
      <c r="B14" s="14" t="s">
        <v>1799</v>
      </c>
      <c r="C14" s="13" t="s">
        <v>1805</v>
      </c>
      <c r="D14" s="10">
        <v>12</v>
      </c>
      <c r="E14" s="10">
        <v>10</v>
      </c>
      <c r="F14">
        <v>12</v>
      </c>
      <c r="G14">
        <v>7</v>
      </c>
      <c r="H14">
        <v>11</v>
      </c>
    </row>
    <row r="15" spans="1:8" x14ac:dyDescent="0.3">
      <c r="A15" s="14" t="s">
        <v>49</v>
      </c>
      <c r="B15" s="14" t="s">
        <v>1799</v>
      </c>
      <c r="C15" s="13" t="s">
        <v>33</v>
      </c>
      <c r="D15" s="10">
        <v>20</v>
      </c>
      <c r="E15" s="10">
        <v>10</v>
      </c>
      <c r="F15">
        <v>6</v>
      </c>
      <c r="G15">
        <v>11</v>
      </c>
      <c r="H15">
        <v>7</v>
      </c>
    </row>
    <row r="16" spans="1:8" x14ac:dyDescent="0.3">
      <c r="A16" s="14" t="s">
        <v>49</v>
      </c>
      <c r="B16" s="14" t="s">
        <v>1799</v>
      </c>
      <c r="C16" s="13" t="s">
        <v>72</v>
      </c>
      <c r="D16" s="10">
        <v>10</v>
      </c>
      <c r="E16" s="10">
        <v>15</v>
      </c>
      <c r="F16">
        <v>7</v>
      </c>
      <c r="G16">
        <v>13</v>
      </c>
      <c r="H16">
        <v>18</v>
      </c>
    </row>
    <row r="17" spans="1:8" x14ac:dyDescent="0.3">
      <c r="A17" s="14" t="s">
        <v>49</v>
      </c>
      <c r="B17" s="14" t="s">
        <v>1799</v>
      </c>
      <c r="C17" s="13" t="s">
        <v>44</v>
      </c>
      <c r="D17" s="10">
        <v>20</v>
      </c>
      <c r="E17" s="10">
        <v>20</v>
      </c>
      <c r="F17">
        <v>6</v>
      </c>
      <c r="G17">
        <v>18</v>
      </c>
      <c r="H17">
        <v>20</v>
      </c>
    </row>
    <row r="18" spans="1:8" x14ac:dyDescent="0.3">
      <c r="A18" s="14" t="s">
        <v>49</v>
      </c>
      <c r="B18" s="14" t="s">
        <v>1799</v>
      </c>
      <c r="C18" s="13" t="s">
        <v>86</v>
      </c>
      <c r="D18" s="10">
        <v>8</v>
      </c>
      <c r="E18" s="10">
        <v>11</v>
      </c>
      <c r="F18">
        <v>19</v>
      </c>
      <c r="G18">
        <v>22</v>
      </c>
      <c r="H18">
        <v>11</v>
      </c>
    </row>
    <row r="19" spans="1:8" x14ac:dyDescent="0.3">
      <c r="A19" s="14" t="s">
        <v>49</v>
      </c>
      <c r="B19" s="14" t="s">
        <v>1799</v>
      </c>
      <c r="C19" s="13" t="s">
        <v>1806</v>
      </c>
      <c r="D19" s="10">
        <v>14</v>
      </c>
      <c r="E19" s="10">
        <v>10</v>
      </c>
      <c r="F19">
        <v>18</v>
      </c>
      <c r="G19">
        <v>16</v>
      </c>
      <c r="H19">
        <v>18</v>
      </c>
    </row>
    <row r="20" spans="1:8" x14ac:dyDescent="0.3">
      <c r="A20" s="14" t="s">
        <v>22</v>
      </c>
      <c r="B20" s="14" t="s">
        <v>1799</v>
      </c>
      <c r="C20" s="13" t="s">
        <v>1805</v>
      </c>
      <c r="D20" s="10">
        <v>17</v>
      </c>
      <c r="E20" s="10">
        <v>11</v>
      </c>
      <c r="F20">
        <v>11</v>
      </c>
      <c r="G20">
        <v>10</v>
      </c>
      <c r="H20">
        <v>8</v>
      </c>
    </row>
    <row r="21" spans="1:8" x14ac:dyDescent="0.3">
      <c r="A21" s="14" t="s">
        <v>22</v>
      </c>
      <c r="B21" s="14" t="s">
        <v>1799</v>
      </c>
      <c r="C21" s="13" t="s">
        <v>33</v>
      </c>
      <c r="D21" s="10">
        <v>17</v>
      </c>
      <c r="E21" s="10">
        <v>15</v>
      </c>
      <c r="F21">
        <v>19</v>
      </c>
      <c r="G21">
        <v>10</v>
      </c>
      <c r="H21">
        <v>9</v>
      </c>
    </row>
    <row r="22" spans="1:8" x14ac:dyDescent="0.3">
      <c r="A22" s="14" t="s">
        <v>22</v>
      </c>
      <c r="B22" s="14" t="s">
        <v>1799</v>
      </c>
      <c r="C22" s="13" t="s">
        <v>72</v>
      </c>
      <c r="D22" s="10">
        <v>17</v>
      </c>
      <c r="E22" s="10">
        <v>13</v>
      </c>
      <c r="F22">
        <v>20</v>
      </c>
      <c r="G22">
        <v>6</v>
      </c>
      <c r="H22">
        <v>17</v>
      </c>
    </row>
    <row r="23" spans="1:8" x14ac:dyDescent="0.3">
      <c r="A23" s="14" t="s">
        <v>22</v>
      </c>
      <c r="B23" s="14" t="s">
        <v>1799</v>
      </c>
      <c r="C23" s="13" t="s">
        <v>44</v>
      </c>
      <c r="D23" s="10">
        <v>11</v>
      </c>
      <c r="E23" s="10">
        <v>13</v>
      </c>
      <c r="F23">
        <v>8</v>
      </c>
      <c r="G23">
        <v>9</v>
      </c>
      <c r="H23">
        <v>15</v>
      </c>
    </row>
    <row r="24" spans="1:8" x14ac:dyDescent="0.3">
      <c r="A24" s="14" t="s">
        <v>22</v>
      </c>
      <c r="B24" s="14" t="s">
        <v>1799</v>
      </c>
      <c r="C24" s="13" t="s">
        <v>86</v>
      </c>
      <c r="D24" s="10">
        <v>16</v>
      </c>
      <c r="E24" s="10">
        <v>12</v>
      </c>
      <c r="F24">
        <v>21</v>
      </c>
      <c r="G24">
        <v>17</v>
      </c>
      <c r="H24">
        <v>18</v>
      </c>
    </row>
    <row r="25" spans="1:8" x14ac:dyDescent="0.3">
      <c r="A25" s="14" t="s">
        <v>22</v>
      </c>
      <c r="B25" s="14" t="s">
        <v>1799</v>
      </c>
      <c r="C25" s="13" t="s">
        <v>1806</v>
      </c>
      <c r="D25" s="10">
        <v>17</v>
      </c>
      <c r="E25" s="10">
        <v>12</v>
      </c>
      <c r="F25">
        <v>14</v>
      </c>
      <c r="G25">
        <v>8</v>
      </c>
      <c r="H25">
        <v>14</v>
      </c>
    </row>
    <row r="26" spans="1:8" x14ac:dyDescent="0.3">
      <c r="A26" s="14" t="s">
        <v>55</v>
      </c>
      <c r="B26" s="14" t="s">
        <v>1799</v>
      </c>
      <c r="C26" s="13" t="s">
        <v>1805</v>
      </c>
      <c r="D26" s="10">
        <v>13</v>
      </c>
      <c r="E26" s="10">
        <v>9</v>
      </c>
      <c r="F26">
        <v>10</v>
      </c>
      <c r="G26">
        <v>6</v>
      </c>
      <c r="H26">
        <v>20</v>
      </c>
    </row>
    <row r="27" spans="1:8" x14ac:dyDescent="0.3">
      <c r="A27" s="14" t="s">
        <v>55</v>
      </c>
      <c r="B27" s="14" t="s">
        <v>1799</v>
      </c>
      <c r="C27" s="13" t="s">
        <v>33</v>
      </c>
      <c r="D27" s="10">
        <v>17</v>
      </c>
      <c r="E27" s="10">
        <v>19</v>
      </c>
      <c r="F27">
        <v>8</v>
      </c>
      <c r="G27">
        <v>13</v>
      </c>
      <c r="H27">
        <v>6</v>
      </c>
    </row>
    <row r="28" spans="1:8" x14ac:dyDescent="0.3">
      <c r="A28" s="14" t="s">
        <v>55</v>
      </c>
      <c r="B28" s="14" t="s">
        <v>1799</v>
      </c>
      <c r="C28" s="13" t="s">
        <v>72</v>
      </c>
      <c r="D28" s="10">
        <v>13</v>
      </c>
      <c r="E28" s="10">
        <v>20</v>
      </c>
      <c r="F28">
        <v>14</v>
      </c>
      <c r="G28">
        <v>16</v>
      </c>
      <c r="H28">
        <v>10</v>
      </c>
    </row>
    <row r="29" spans="1:8" x14ac:dyDescent="0.3">
      <c r="A29" s="14" t="s">
        <v>55</v>
      </c>
      <c r="B29" s="14" t="s">
        <v>1799</v>
      </c>
      <c r="C29" s="13" t="s">
        <v>44</v>
      </c>
      <c r="D29" s="10">
        <v>14</v>
      </c>
      <c r="E29" s="10">
        <v>12</v>
      </c>
      <c r="F29">
        <v>17</v>
      </c>
      <c r="G29">
        <v>9</v>
      </c>
      <c r="H29">
        <v>7</v>
      </c>
    </row>
    <row r="30" spans="1:8" x14ac:dyDescent="0.3">
      <c r="A30" s="14" t="s">
        <v>55</v>
      </c>
      <c r="B30" s="14" t="s">
        <v>1799</v>
      </c>
      <c r="C30" s="13" t="s">
        <v>86</v>
      </c>
      <c r="D30" s="10">
        <v>20</v>
      </c>
      <c r="E30" s="10">
        <v>13</v>
      </c>
      <c r="F30">
        <v>15</v>
      </c>
      <c r="G30">
        <v>20</v>
      </c>
      <c r="H30">
        <v>22</v>
      </c>
    </row>
    <row r="31" spans="1:8" x14ac:dyDescent="0.3">
      <c r="A31" s="14" t="s">
        <v>55</v>
      </c>
      <c r="B31" s="14" t="s">
        <v>1799</v>
      </c>
      <c r="C31" s="13" t="s">
        <v>1806</v>
      </c>
      <c r="D31" s="10">
        <v>9</v>
      </c>
      <c r="E31" s="10">
        <v>9</v>
      </c>
      <c r="F31">
        <v>17</v>
      </c>
      <c r="G31">
        <v>11</v>
      </c>
      <c r="H31">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5480D-CE30-4DF6-B341-E7735C3DD5F8}">
  <dimension ref="B3:H22"/>
  <sheetViews>
    <sheetView topLeftCell="A2" workbookViewId="0">
      <selection activeCell="G30" sqref="G30"/>
    </sheetView>
  </sheetViews>
  <sheetFormatPr defaultRowHeight="14.4" x14ac:dyDescent="0.3"/>
  <cols>
    <col min="2" max="2" width="14.33203125" bestFit="1" customWidth="1"/>
    <col min="3" max="3" width="12" bestFit="1" customWidth="1"/>
    <col min="5" max="5" width="12" bestFit="1" customWidth="1"/>
    <col min="6" max="6" width="11.88671875" customWidth="1"/>
    <col min="7" max="7" width="11.21875" customWidth="1"/>
    <col min="8" max="8" width="13.109375" bestFit="1" customWidth="1"/>
  </cols>
  <sheetData>
    <row r="3" spans="2:8" x14ac:dyDescent="0.3">
      <c r="B3" s="30" t="s">
        <v>1854</v>
      </c>
      <c r="C3" t="s">
        <v>1870</v>
      </c>
    </row>
    <row r="4" spans="2:8" x14ac:dyDescent="0.3">
      <c r="B4" s="31" t="s">
        <v>1843</v>
      </c>
      <c r="C4" s="33"/>
      <c r="E4" t="s">
        <v>1871</v>
      </c>
      <c r="F4" t="s">
        <v>1872</v>
      </c>
      <c r="G4" t="s">
        <v>1873</v>
      </c>
      <c r="H4" t="s">
        <v>1874</v>
      </c>
    </row>
    <row r="5" spans="2:8" x14ac:dyDescent="0.3">
      <c r="B5" s="32" t="s">
        <v>26</v>
      </c>
      <c r="C5" s="33">
        <v>192153882.23453996</v>
      </c>
      <c r="E5" s="38">
        <f>MIN(C5,C14)/1000000</f>
        <v>192.15388223453996</v>
      </c>
      <c r="F5" t="e">
        <f>IF(C5&gt;C14,20,#N/A)</f>
        <v>#N/A</v>
      </c>
      <c r="G5" s="38">
        <f>IF((MAX(C5,C14)/1000000)-E5-20&lt;=0,0,(MAX(C5,C14)/1000000)-E5-20)</f>
        <v>227.52060673740013</v>
      </c>
      <c r="H5">
        <f>IF(C14&gt;C5,20,#N/A)</f>
        <v>20</v>
      </c>
    </row>
    <row r="6" spans="2:8" x14ac:dyDescent="0.3">
      <c r="B6" s="32" t="s">
        <v>20</v>
      </c>
      <c r="C6" s="33">
        <v>85385639.562539995</v>
      </c>
      <c r="E6" s="38">
        <f t="shared" ref="E6:E12" si="0">MIN(C6,C15)/1000000</f>
        <v>85.385639562539993</v>
      </c>
      <c r="F6" t="e">
        <f t="shared" ref="F6:F12" si="1">IF(C6&gt;C15,20,#N/A)</f>
        <v>#N/A</v>
      </c>
      <c r="G6" s="38">
        <f t="shared" ref="G6:G12" si="2">IF((MAX(C6,C15)/1000000)-E6-20&lt;=0,0,(MAX(C6,C15)/1000000)-E6-20)</f>
        <v>228.71055475886993</v>
      </c>
      <c r="H6">
        <f t="shared" ref="H6:H12" si="3">IF(C15&gt;C6,20,#N/A)</f>
        <v>20</v>
      </c>
    </row>
    <row r="7" spans="2:8" x14ac:dyDescent="0.3">
      <c r="B7" s="32" t="s">
        <v>80</v>
      </c>
      <c r="C7" s="33">
        <v>200113692.67554003</v>
      </c>
      <c r="E7" s="38">
        <f t="shared" si="0"/>
        <v>200.11369267554002</v>
      </c>
      <c r="F7" t="e">
        <f t="shared" si="1"/>
        <v>#N/A</v>
      </c>
      <c r="G7" s="38">
        <f t="shared" si="2"/>
        <v>105.37194074709996</v>
      </c>
      <c r="H7">
        <f t="shared" si="3"/>
        <v>20</v>
      </c>
    </row>
    <row r="8" spans="2:8" x14ac:dyDescent="0.3">
      <c r="B8" s="32" t="s">
        <v>59</v>
      </c>
      <c r="C8" s="33">
        <v>270171464.74066997</v>
      </c>
      <c r="E8" s="38">
        <f t="shared" si="0"/>
        <v>270.17146474066999</v>
      </c>
      <c r="F8" t="e">
        <f t="shared" si="1"/>
        <v>#N/A</v>
      </c>
      <c r="G8" s="38">
        <f t="shared" si="2"/>
        <v>4.6894890799500786</v>
      </c>
      <c r="H8">
        <f t="shared" si="3"/>
        <v>20</v>
      </c>
    </row>
    <row r="9" spans="2:8" x14ac:dyDescent="0.3">
      <c r="B9" s="32" t="s">
        <v>40</v>
      </c>
      <c r="C9" s="33">
        <v>241021442.85590997</v>
      </c>
      <c r="E9" s="38">
        <f t="shared" si="0"/>
        <v>241.02144285590998</v>
      </c>
      <c r="F9" t="e">
        <f t="shared" si="1"/>
        <v>#N/A</v>
      </c>
      <c r="G9" s="38">
        <f t="shared" si="2"/>
        <v>6.0167270685700487</v>
      </c>
      <c r="H9">
        <f t="shared" si="3"/>
        <v>20</v>
      </c>
    </row>
    <row r="10" spans="2:8" x14ac:dyDescent="0.3">
      <c r="B10" s="32" t="s">
        <v>54</v>
      </c>
      <c r="C10" s="33">
        <v>322090319.79097992</v>
      </c>
      <c r="E10" s="38">
        <f t="shared" si="0"/>
        <v>256.38343654680006</v>
      </c>
      <c r="F10">
        <f t="shared" si="1"/>
        <v>20</v>
      </c>
      <c r="G10" s="38">
        <f t="shared" si="2"/>
        <v>45.706883244179892</v>
      </c>
      <c r="H10" t="e">
        <f t="shared" si="3"/>
        <v>#N/A</v>
      </c>
    </row>
    <row r="11" spans="2:8" x14ac:dyDescent="0.3">
      <c r="B11" s="32" t="s">
        <v>32</v>
      </c>
      <c r="C11" s="33">
        <v>273267296.67261994</v>
      </c>
      <c r="E11" s="38">
        <f t="shared" si="0"/>
        <v>273.26729667261992</v>
      </c>
      <c r="F11" t="e">
        <f t="shared" si="1"/>
        <v>#N/A</v>
      </c>
      <c r="G11" s="38">
        <f t="shared" si="2"/>
        <v>3.4718414365700596</v>
      </c>
      <c r="H11">
        <f t="shared" si="3"/>
        <v>20</v>
      </c>
    </row>
    <row r="12" spans="2:8" x14ac:dyDescent="0.3">
      <c r="B12" s="32" t="s">
        <v>63</v>
      </c>
      <c r="C12" s="33">
        <v>155236594.21462002</v>
      </c>
      <c r="E12" s="38">
        <f t="shared" si="0"/>
        <v>155.23659421462003</v>
      </c>
      <c r="F12" t="e">
        <f t="shared" si="1"/>
        <v>#N/A</v>
      </c>
      <c r="G12" s="38">
        <f t="shared" si="2"/>
        <v>24.736314911059935</v>
      </c>
      <c r="H12">
        <f t="shared" si="3"/>
        <v>20</v>
      </c>
    </row>
    <row r="13" spans="2:8" x14ac:dyDescent="0.3">
      <c r="B13" s="31" t="s">
        <v>1853</v>
      </c>
      <c r="C13" s="33"/>
    </row>
    <row r="14" spans="2:8" x14ac:dyDescent="0.3">
      <c r="B14" s="32" t="s">
        <v>26</v>
      </c>
      <c r="C14" s="33">
        <v>439674488.9719401</v>
      </c>
    </row>
    <row r="15" spans="2:8" x14ac:dyDescent="0.3">
      <c r="B15" s="32" t="s">
        <v>20</v>
      </c>
      <c r="C15" s="33">
        <v>334096194.32140994</v>
      </c>
    </row>
    <row r="16" spans="2:8" x14ac:dyDescent="0.3">
      <c r="B16" s="32" t="s">
        <v>80</v>
      </c>
      <c r="C16" s="33">
        <v>325485633.42263997</v>
      </c>
    </row>
    <row r="17" spans="2:3" x14ac:dyDescent="0.3">
      <c r="B17" s="32" t="s">
        <v>59</v>
      </c>
      <c r="C17" s="33">
        <v>294860953.82062006</v>
      </c>
    </row>
    <row r="18" spans="2:3" x14ac:dyDescent="0.3">
      <c r="B18" s="32" t="s">
        <v>40</v>
      </c>
      <c r="C18" s="33">
        <v>267038169.92448002</v>
      </c>
    </row>
    <row r="19" spans="2:3" x14ac:dyDescent="0.3">
      <c r="B19" s="32" t="s">
        <v>54</v>
      </c>
      <c r="C19" s="33">
        <v>256383436.54680005</v>
      </c>
    </row>
    <row r="20" spans="2:3" x14ac:dyDescent="0.3">
      <c r="B20" s="32" t="s">
        <v>32</v>
      </c>
      <c r="C20" s="33">
        <v>296739138.10918999</v>
      </c>
    </row>
    <row r="21" spans="2:3" x14ac:dyDescent="0.3">
      <c r="B21" s="32" t="s">
        <v>63</v>
      </c>
      <c r="C21" s="33">
        <v>199972909.12567997</v>
      </c>
    </row>
    <row r="22" spans="2:3" x14ac:dyDescent="0.3">
      <c r="B22" s="31" t="s">
        <v>1855</v>
      </c>
      <c r="C22" s="33">
        <v>4153691256.9901776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26B5C-9660-444A-8079-C81A2C006ED8}">
  <dimension ref="B3:AA45"/>
  <sheetViews>
    <sheetView topLeftCell="J22" zoomScaleNormal="100" workbookViewId="0">
      <selection activeCell="R16" sqref="R16:R19"/>
    </sheetView>
  </sheetViews>
  <sheetFormatPr defaultRowHeight="14.4" x14ac:dyDescent="0.3"/>
  <cols>
    <col min="2" max="2" width="13" bestFit="1" customWidth="1"/>
    <col min="3" max="14" width="12" bestFit="1" customWidth="1"/>
    <col min="16" max="16" width="1.6640625" customWidth="1"/>
    <col min="18" max="18" width="8.44140625" customWidth="1"/>
    <col min="20" max="20" width="20.44140625" customWidth="1"/>
    <col min="22" max="22" width="12" bestFit="1" customWidth="1"/>
  </cols>
  <sheetData>
    <row r="3" spans="2:24" x14ac:dyDescent="0.3">
      <c r="B3" s="30" t="s">
        <v>1854</v>
      </c>
      <c r="C3" t="s">
        <v>1856</v>
      </c>
      <c r="D3" t="s">
        <v>1857</v>
      </c>
      <c r="E3" t="s">
        <v>1858</v>
      </c>
      <c r="F3" t="s">
        <v>1859</v>
      </c>
      <c r="G3" t="s">
        <v>1860</v>
      </c>
      <c r="H3" t="s">
        <v>1861</v>
      </c>
      <c r="I3" t="s">
        <v>1862</v>
      </c>
      <c r="J3" t="s">
        <v>1863</v>
      </c>
      <c r="K3" t="s">
        <v>1864</v>
      </c>
      <c r="L3" t="s">
        <v>1865</v>
      </c>
      <c r="M3" t="s">
        <v>1866</v>
      </c>
      <c r="N3" t="s">
        <v>1867</v>
      </c>
      <c r="Q3" s="34" t="s">
        <v>15</v>
      </c>
      <c r="R3" s="34" t="s">
        <v>5</v>
      </c>
      <c r="S3" s="34" t="s">
        <v>1868</v>
      </c>
      <c r="T3" s="34" t="s">
        <v>1869</v>
      </c>
    </row>
    <row r="4" spans="2:24" x14ac:dyDescent="0.3">
      <c r="B4" s="31" t="s">
        <v>22</v>
      </c>
      <c r="C4" s="33"/>
      <c r="D4" s="33"/>
      <c r="E4" s="33"/>
      <c r="F4" s="33"/>
      <c r="G4" s="33"/>
      <c r="H4" s="33"/>
      <c r="I4" s="33"/>
      <c r="J4" s="33"/>
      <c r="K4" s="33"/>
      <c r="L4" s="33"/>
      <c r="M4" s="33"/>
      <c r="N4" s="33"/>
      <c r="Q4" s="60" t="str">
        <f>B4</f>
        <v>NthAmerica</v>
      </c>
      <c r="R4" s="60" t="str">
        <f>IF(NOT(B5="Grand Total"),IF(NOT(B5=""),B5,#N/A),#N/A)</f>
        <v>2014-15</v>
      </c>
      <c r="S4" t="str">
        <f>IF(ISNA(R4),#N/A,"Q1")</f>
        <v>Q1</v>
      </c>
      <c r="T4">
        <f>IF(NOT(B5="Grand Total"),IF(NOT(B5=""),SUM(C5:E5),#N/A),#N/A)</f>
        <v>336123789.89667797</v>
      </c>
    </row>
    <row r="5" spans="2:24" x14ac:dyDescent="0.3">
      <c r="B5" s="32" t="s">
        <v>1</v>
      </c>
      <c r="C5" s="33">
        <v>64023380.973694451</v>
      </c>
      <c r="D5" s="33">
        <v>116695105.05643563</v>
      </c>
      <c r="E5" s="33">
        <v>155405303.86654785</v>
      </c>
      <c r="F5" s="33">
        <v>152822935.09579679</v>
      </c>
      <c r="G5" s="33">
        <v>113890815.5081436</v>
      </c>
      <c r="H5" s="33">
        <v>78546730.388691321</v>
      </c>
      <c r="I5" s="33">
        <v>76029712.131921202</v>
      </c>
      <c r="J5" s="33">
        <v>107873939.72162671</v>
      </c>
      <c r="K5" s="33">
        <v>121866380.9095114</v>
      </c>
      <c r="L5" s="33">
        <v>130059420.89877968</v>
      </c>
      <c r="M5" s="33">
        <v>203106777.04806918</v>
      </c>
      <c r="N5" s="33">
        <v>96310225.421443954</v>
      </c>
      <c r="Q5" s="60"/>
      <c r="R5" s="60"/>
      <c r="S5" t="str">
        <f>IF(ISNA(R4),#N/A,"Q2")</f>
        <v>Q2</v>
      </c>
      <c r="T5">
        <f>IF(NOT(B5="Grand Total"),IF(NOT(B5=""),SUM(F5:H5),#N/A),#N/A)</f>
        <v>345260480.99263173</v>
      </c>
    </row>
    <row r="6" spans="2:24" x14ac:dyDescent="0.3">
      <c r="B6" s="32" t="s">
        <v>0</v>
      </c>
      <c r="C6" s="33">
        <v>71137089.970771611</v>
      </c>
      <c r="D6" s="33">
        <v>126842505.49612568</v>
      </c>
      <c r="E6" s="33">
        <v>160211653.4706679</v>
      </c>
      <c r="F6" s="33">
        <v>155941770.50591511</v>
      </c>
      <c r="G6" s="33">
        <v>117413211.86406557</v>
      </c>
      <c r="H6" s="33">
        <v>87274144.876323685</v>
      </c>
      <c r="I6" s="33">
        <v>82640991.447740436</v>
      </c>
      <c r="J6" s="33">
        <v>106805880.91250169</v>
      </c>
      <c r="K6" s="33">
        <v>129645086.07394831</v>
      </c>
      <c r="L6" s="33">
        <v>134081877.21523678</v>
      </c>
      <c r="M6" s="33">
        <v>193435025.76006588</v>
      </c>
      <c r="N6" s="33">
        <v>103559382.17359565</v>
      </c>
      <c r="Q6" s="60"/>
      <c r="R6" s="60"/>
      <c r="S6" t="str">
        <f>IF(ISNA(R4),#N/A,"Q3")</f>
        <v>Q3</v>
      </c>
      <c r="T6">
        <f>IF(NOT(B5="Grand Total"),IF(NOT(B5=""),SUM(I5:K5),#N/A),#N/A)</f>
        <v>305770032.76305932</v>
      </c>
    </row>
    <row r="7" spans="2:24" x14ac:dyDescent="0.3">
      <c r="B7" s="32" t="s">
        <v>1845</v>
      </c>
      <c r="C7" s="33">
        <v>71855646.435122833</v>
      </c>
      <c r="D7" s="33">
        <v>130765469.58363473</v>
      </c>
      <c r="E7" s="33">
        <v>178012948.30074212</v>
      </c>
      <c r="F7" s="33">
        <v>160764711.86176816</v>
      </c>
      <c r="G7" s="33">
        <v>112897319.10006304</v>
      </c>
      <c r="H7" s="33">
        <v>102675464.56038082</v>
      </c>
      <c r="I7" s="33">
        <v>81822763.809643999</v>
      </c>
      <c r="J7" s="33">
        <v>107884728.19444616</v>
      </c>
      <c r="K7" s="33">
        <v>145668636.03814417</v>
      </c>
      <c r="L7" s="33">
        <v>128924881.93772767</v>
      </c>
      <c r="M7" s="33">
        <v>199417552.32996485</v>
      </c>
      <c r="N7" s="33">
        <v>113801518.87208313</v>
      </c>
      <c r="Q7" s="60"/>
      <c r="R7" s="60"/>
      <c r="S7" t="str">
        <f>IF(ISNA(R4),#N/A,"Q4")</f>
        <v>Q4</v>
      </c>
      <c r="T7">
        <f>IF(NOT(B5="Grand Total"),IF(NOT(B5=""),SUM(L5:N5),#N/A),#N/A)</f>
        <v>429476423.36829281</v>
      </c>
    </row>
    <row r="8" spans="2:24" x14ac:dyDescent="0.3">
      <c r="B8" s="32" t="s">
        <v>1844</v>
      </c>
      <c r="C8" s="33">
        <v>76442177.058641315</v>
      </c>
      <c r="D8" s="33">
        <v>140608031.81035993</v>
      </c>
      <c r="E8" s="33">
        <v>172828105.14635158</v>
      </c>
      <c r="F8" s="33">
        <v>162388597.84016985</v>
      </c>
      <c r="G8" s="33">
        <v>122714477.28267722</v>
      </c>
      <c r="H8" s="33">
        <v>109229217.61742641</v>
      </c>
      <c r="I8" s="33">
        <v>89915125.065542847</v>
      </c>
      <c r="J8" s="33">
        <v>112379925.20254809</v>
      </c>
      <c r="K8" s="33">
        <v>142812388.27269036</v>
      </c>
      <c r="L8" s="33">
        <v>122785601.84545492</v>
      </c>
      <c r="M8" s="33">
        <v>229215577.39076421</v>
      </c>
      <c r="N8" s="33">
        <v>108382398.92579345</v>
      </c>
      <c r="Q8" s="60"/>
      <c r="R8" s="60" t="str">
        <f>IF(NOT(B6="Grand Total"),IF(NOT(B6=""),B6,#N/A),#N/A)</f>
        <v>2015-16</v>
      </c>
      <c r="S8" t="str">
        <f>IF(ISNA(R8),#N/A,"Q1")</f>
        <v>Q1</v>
      </c>
      <c r="T8">
        <f>IF(NOT(B6="Grand Total"),IF(NOT(B6=""),SUM(C6:E6),#N/A),#N/A)</f>
        <v>358191248.93756521</v>
      </c>
    </row>
    <row r="9" spans="2:24" x14ac:dyDescent="0.3">
      <c r="B9" s="32" t="s">
        <v>1843</v>
      </c>
      <c r="C9" s="33">
        <v>78806368.10169208</v>
      </c>
      <c r="D9" s="33">
        <v>152834817.18517381</v>
      </c>
      <c r="E9" s="33">
        <v>178173304.27458927</v>
      </c>
      <c r="F9" s="33">
        <v>156142882.53862485</v>
      </c>
      <c r="G9" s="33">
        <v>131951050.84158839</v>
      </c>
      <c r="H9" s="33">
        <v>118727410.45372435</v>
      </c>
      <c r="I9" s="33">
        <v>96682930.178003058</v>
      </c>
      <c r="J9" s="33">
        <v>132211676.7088801</v>
      </c>
      <c r="K9" s="33">
        <v>147229266.26050553</v>
      </c>
      <c r="L9" s="33">
        <v>125291430.45454584</v>
      </c>
      <c r="M9" s="33">
        <v>243846358.9263449</v>
      </c>
      <c r="N9" s="33">
        <v>110594284.61815658</v>
      </c>
      <c r="Q9" s="60"/>
      <c r="R9" s="60"/>
      <c r="S9" t="str">
        <f t="shared" ref="S9" si="0">IF(ISNA(R8),#N/A,"Q2")</f>
        <v>Q2</v>
      </c>
      <c r="T9">
        <f>IF(NOT(B6="Grand Total"),IF(NOT(B6=""),SUM(F6:H6),#N/A),#N/A)</f>
        <v>360629127.24630439</v>
      </c>
    </row>
    <row r="10" spans="2:24" x14ac:dyDescent="0.3">
      <c r="B10" s="32" t="s">
        <v>1853</v>
      </c>
      <c r="C10" s="33">
        <v>85659095.762708783</v>
      </c>
      <c r="D10" s="33">
        <v>145556968.74778458</v>
      </c>
      <c r="E10" s="33">
        <v>191584198.14471963</v>
      </c>
      <c r="F10" s="33">
        <v>160972043.85425243</v>
      </c>
      <c r="G10" s="33">
        <v>137449011.29332125</v>
      </c>
      <c r="H10" s="33">
        <v>123674385.8892962</v>
      </c>
      <c r="I10" s="33">
        <v>102854181.04042879</v>
      </c>
      <c r="J10" s="33">
        <v>130902650.20681198</v>
      </c>
      <c r="K10" s="33">
        <v>161790402.48407203</v>
      </c>
      <c r="L10" s="33">
        <v>131885716.26794298</v>
      </c>
      <c r="M10" s="33">
        <v>246309453.46095446</v>
      </c>
      <c r="N10" s="33">
        <v>130110923.08018421</v>
      </c>
      <c r="Q10" s="60"/>
      <c r="R10" s="60"/>
      <c r="S10" t="str">
        <f t="shared" ref="S10" si="1">IF(ISNA(R8),#N/A,"Q3")</f>
        <v>Q3</v>
      </c>
      <c r="T10">
        <f>IF(NOT(B6="Grand Total"),IF(NOT(B6=""),SUM(I6:K6),#N/A),#N/A)</f>
        <v>319091958.43419045</v>
      </c>
    </row>
    <row r="11" spans="2:24" x14ac:dyDescent="0.3">
      <c r="B11" s="31" t="s">
        <v>1855</v>
      </c>
      <c r="C11" s="33">
        <v>447923758.30263108</v>
      </c>
      <c r="D11" s="33">
        <v>813302897.87951434</v>
      </c>
      <c r="E11" s="33">
        <v>1036215513.2036183</v>
      </c>
      <c r="F11" s="33">
        <v>949032941.69652724</v>
      </c>
      <c r="G11" s="33">
        <v>736315885.88985896</v>
      </c>
      <c r="H11" s="33">
        <v>620127353.78584278</v>
      </c>
      <c r="I11" s="33">
        <v>529945703.67328024</v>
      </c>
      <c r="J11" s="33">
        <v>698058800.94681478</v>
      </c>
      <c r="K11" s="33">
        <v>849012160.03887177</v>
      </c>
      <c r="L11" s="33">
        <v>773028928.6196878</v>
      </c>
      <c r="M11" s="33">
        <v>1315330744.9161634</v>
      </c>
      <c r="N11" s="33">
        <v>662758733.09125698</v>
      </c>
      <c r="Q11" s="60"/>
      <c r="R11" s="60"/>
      <c r="S11" t="str">
        <f t="shared" ref="S11" si="2">IF(ISNA(R8),#N/A,"Q4")</f>
        <v>Q4</v>
      </c>
      <c r="T11">
        <f>IF(NOT(B6="Grand Total"),IF(NOT(B6=""),SUM(L6:N6),#N/A),#N/A)</f>
        <v>431076285.14889836</v>
      </c>
    </row>
    <row r="12" spans="2:24" x14ac:dyDescent="0.3">
      <c r="Q12" s="60"/>
      <c r="R12" s="60" t="str">
        <f>IF(NOT(B7="Grand Total"),IF(NOT(B7=""),B7,#N/A),#N/A)</f>
        <v>2016-17</v>
      </c>
      <c r="S12" t="str">
        <f t="shared" ref="S12" si="3">IF(ISNA(R12),#N/A,"Q1")</f>
        <v>Q1</v>
      </c>
      <c r="T12">
        <f>IF(NOT(B7="Grand Total"),IF(NOT(B7=""),SUM(C7:E7),#N/A),#N/A)</f>
        <v>380634064.31949973</v>
      </c>
    </row>
    <row r="13" spans="2:24" x14ac:dyDescent="0.3">
      <c r="Q13" s="60"/>
      <c r="R13" s="60"/>
      <c r="S13" t="str">
        <f t="shared" ref="S13" si="4">IF(ISNA(R12),#N/A,"Q2")</f>
        <v>Q2</v>
      </c>
      <c r="T13">
        <f>IF(NOT(B7="Grand Total"),IF(NOT(B7=""),SUM(F7:H7),#N/A),#N/A)</f>
        <v>376337495.52221203</v>
      </c>
    </row>
    <row r="14" spans="2:24" x14ac:dyDescent="0.3">
      <c r="Q14" s="60"/>
      <c r="R14" s="60"/>
      <c r="S14" t="str">
        <f t="shared" ref="S14" si="5">IF(ISNA(R12),#N/A,"Q3")</f>
        <v>Q3</v>
      </c>
      <c r="T14">
        <f>IF(NOT(B7="Grand Total"),IF(NOT(B7=""),SUM(I7:K7),#N/A),#N/A)</f>
        <v>335376128.0422343</v>
      </c>
    </row>
    <row r="15" spans="2:24" x14ac:dyDescent="0.3">
      <c r="Q15" s="60"/>
      <c r="R15" s="60"/>
      <c r="S15" t="str">
        <f t="shared" ref="S15" si="6">IF(ISNA(R12),#N/A,"Q4")</f>
        <v>Q4</v>
      </c>
      <c r="T15">
        <f>IF(NOT(B7="Grand Total"),IF(NOT(B7=""),SUM(L7:N7),#N/A),#N/A)</f>
        <v>442143953.13977563</v>
      </c>
      <c r="X15" s="60"/>
    </row>
    <row r="16" spans="2:24" x14ac:dyDescent="0.3">
      <c r="Q16" s="60"/>
      <c r="R16" s="60" t="str">
        <f>IF(NOT(B8="Grand Total"),IF(NOT(B8=""),B8,#N/A),#N/A)</f>
        <v>2017-18</v>
      </c>
      <c r="S16" t="str">
        <f t="shared" ref="S16" si="7">IF(ISNA(R16),#N/A,"Q1")</f>
        <v>Q1</v>
      </c>
      <c r="T16">
        <f>IF(NOT(B8="Grand Total"),IF(NOT(B8=""),SUM(C8:E8),#N/A),#N/A)</f>
        <v>389878314.01535285</v>
      </c>
      <c r="X16" s="60"/>
    </row>
    <row r="17" spans="17:27" x14ac:dyDescent="0.3">
      <c r="Q17" s="60"/>
      <c r="R17" s="60"/>
      <c r="S17" t="str">
        <f t="shared" ref="S17" si="8">IF(ISNA(R16),#N/A,"Q2")</f>
        <v>Q2</v>
      </c>
      <c r="T17">
        <f>IF(NOT(B8="Grand Total"),IF(NOT(B8=""),SUM(F8:H8),#N/A),#N/A)</f>
        <v>394332292.74027348</v>
      </c>
      <c r="X17" s="60"/>
    </row>
    <row r="18" spans="17:27" x14ac:dyDescent="0.3">
      <c r="Q18" s="60"/>
      <c r="R18" s="60"/>
      <c r="S18" t="str">
        <f t="shared" ref="S18" si="9">IF(ISNA(R16),#N/A,"Q3")</f>
        <v>Q3</v>
      </c>
      <c r="T18">
        <f>IF(NOT(B8="Grand Total"),IF(NOT(B8=""),SUM(I8:K8),#N/A),#N/A)</f>
        <v>345107438.54078126</v>
      </c>
      <c r="X18" s="60"/>
    </row>
    <row r="19" spans="17:27" x14ac:dyDescent="0.3">
      <c r="Q19" s="60"/>
      <c r="R19" s="60"/>
      <c r="S19" t="str">
        <f t="shared" ref="S19" si="10">IF(ISNA(R16),#N/A,"Q4")</f>
        <v>Q4</v>
      </c>
      <c r="T19">
        <f>IF(NOT(B8="Grand Total"),IF(NOT(B8=""),SUM(L8:N8),#N/A),#N/A)</f>
        <v>460383578.16201258</v>
      </c>
      <c r="X19" s="60"/>
    </row>
    <row r="20" spans="17:27" x14ac:dyDescent="0.3">
      <c r="Q20" s="60"/>
      <c r="R20" s="60" t="str">
        <f>IF(NOT(B9="Grand Total"),IF(NOT(B9=""),B9,#N/A),#N/A)</f>
        <v>2018-19</v>
      </c>
      <c r="S20" t="str">
        <f t="shared" ref="S20" si="11">IF(ISNA(R20),#N/A,"Q1")</f>
        <v>Q1</v>
      </c>
      <c r="T20">
        <f>IF(NOT(B9="Grand Total"),IF(NOT(B9=""),SUM(C9:E9),#N/A),#N/A)</f>
        <v>409814489.56145513</v>
      </c>
      <c r="X20" s="60"/>
    </row>
    <row r="21" spans="17:27" x14ac:dyDescent="0.3">
      <c r="Q21" s="60"/>
      <c r="R21" s="60"/>
      <c r="S21" t="str">
        <f t="shared" ref="S21" si="12">IF(ISNA(R20),#N/A,"Q2")</f>
        <v>Q2</v>
      </c>
      <c r="T21">
        <f>IF(NOT(B9="Grand Total"),IF(NOT(B9=""),SUM(F9:H9),#N/A),#N/A)</f>
        <v>406821343.83393764</v>
      </c>
      <c r="X21" s="60"/>
    </row>
    <row r="22" spans="17:27" x14ac:dyDescent="0.3">
      <c r="Q22" s="60"/>
      <c r="R22" s="60"/>
      <c r="S22" t="str">
        <f t="shared" ref="S22" si="13">IF(ISNA(R20),#N/A,"Q3")</f>
        <v>Q3</v>
      </c>
      <c r="T22">
        <f>IF(NOT(B9="Grand Total"),IF(NOT(B9=""),SUM(I9:K9),#N/A),#N/A)</f>
        <v>376123873.1473887</v>
      </c>
      <c r="X22" s="60"/>
    </row>
    <row r="23" spans="17:27" x14ac:dyDescent="0.3">
      <c r="Q23" s="60"/>
      <c r="R23" s="60"/>
      <c r="S23" t="str">
        <f t="shared" ref="S23" si="14">IF(ISNA(R20),#N/A,"Q4")</f>
        <v>Q4</v>
      </c>
      <c r="T23">
        <f>IF(NOT(B9="Grand Total"),IF(NOT(B9=""),SUM(L9:N9),#N/A),#N/A)</f>
        <v>479732073.99904728</v>
      </c>
      <c r="X23" s="60"/>
    </row>
    <row r="24" spans="17:27" x14ac:dyDescent="0.3">
      <c r="Q24" s="60"/>
      <c r="R24" s="60" t="str">
        <f>IF(NOT(B10="Grand Total"),IF(NOT(B10=""),B10,#N/A),#N/A)</f>
        <v>2019-20</v>
      </c>
      <c r="S24" t="str">
        <f t="shared" ref="S24" si="15">IF(ISNA(R24),#N/A,"Q1")</f>
        <v>Q1</v>
      </c>
      <c r="T24">
        <f>IF(NOT(B10="Grand Total"),IF(NOT(B10=""),SUM(C10:E10),#N/A),#N/A)</f>
        <v>422800262.655213</v>
      </c>
      <c r="X24" s="60"/>
    </row>
    <row r="25" spans="17:27" x14ac:dyDescent="0.3">
      <c r="Q25" s="60"/>
      <c r="R25" s="60"/>
      <c r="S25" t="str">
        <f t="shared" ref="S25" si="16">IF(ISNA(R24),#N/A,"Q2")</f>
        <v>Q2</v>
      </c>
      <c r="T25">
        <f>IF(NOT(B10="Grand Total"),IF(NOT(B10=""),SUM(F10:H10),#N/A),#N/A)</f>
        <v>422095441.03686988</v>
      </c>
      <c r="X25" s="60"/>
    </row>
    <row r="26" spans="17:27" x14ac:dyDescent="0.3">
      <c r="Q26" s="60"/>
      <c r="R26" s="60"/>
      <c r="S26" t="str">
        <f t="shared" ref="S26" si="17">IF(ISNA(R24),#N/A,"Q3")</f>
        <v>Q3</v>
      </c>
      <c r="T26">
        <f>IF(NOT(B10="Grand Total"),IF(NOT(B10=""),SUM(I10:K10),#N/A),#N/A)</f>
        <v>395547233.73131281</v>
      </c>
      <c r="X26" s="60"/>
    </row>
    <row r="27" spans="17:27" x14ac:dyDescent="0.3">
      <c r="Q27" s="60"/>
      <c r="R27" s="60"/>
      <c r="S27" t="str">
        <f t="shared" ref="S27" si="18">IF(ISNA(R24),#N/A,"Q4")</f>
        <v>Q4</v>
      </c>
      <c r="T27">
        <f>IF(NOT(B10="Grand Total"),IF(NOT(B10=""),SUM(L10:N10),#N/A),#N/A)</f>
        <v>508306092.80908167</v>
      </c>
      <c r="X27" s="60"/>
    </row>
    <row r="28" spans="17:27" x14ac:dyDescent="0.3">
      <c r="X28" s="60"/>
    </row>
    <row r="29" spans="17:27" x14ac:dyDescent="0.3">
      <c r="X29" s="60"/>
    </row>
    <row r="30" spans="17:27" ht="15.6" customHeight="1" x14ac:dyDescent="0.3">
      <c r="Q30" s="35"/>
      <c r="R30" s="35"/>
      <c r="S30" s="35"/>
      <c r="T30" s="35"/>
      <c r="U30" s="35"/>
      <c r="V30" s="35"/>
      <c r="W30" s="35"/>
      <c r="X30" s="60"/>
      <c r="Y30" s="35"/>
      <c r="Z30" s="35"/>
      <c r="AA30" s="35"/>
    </row>
    <row r="31" spans="17:27" x14ac:dyDescent="0.3">
      <c r="Q31" s="35"/>
      <c r="R31" s="35"/>
      <c r="S31" s="35"/>
      <c r="T31" s="35"/>
      <c r="U31" s="35"/>
      <c r="V31" s="35"/>
      <c r="W31" s="35"/>
      <c r="X31" s="60"/>
      <c r="Y31" s="35"/>
      <c r="Z31" s="35"/>
      <c r="AA31" s="35"/>
    </row>
    <row r="32" spans="17:27" x14ac:dyDescent="0.3">
      <c r="Q32" s="35"/>
      <c r="R32" s="35"/>
      <c r="S32" s="35"/>
      <c r="T32" s="35"/>
      <c r="U32" s="35"/>
      <c r="V32" s="35"/>
      <c r="W32" s="35"/>
      <c r="X32" s="60"/>
      <c r="Y32" s="35"/>
      <c r="Z32" s="35"/>
      <c r="AA32" s="35"/>
    </row>
    <row r="33" spans="17:27" x14ac:dyDescent="0.3">
      <c r="Q33" s="35"/>
      <c r="R33" s="35"/>
      <c r="S33" s="35"/>
      <c r="T33" s="35"/>
      <c r="U33" s="35"/>
      <c r="V33" s="35"/>
      <c r="W33" s="35"/>
      <c r="X33" s="60"/>
      <c r="Y33" s="35"/>
      <c r="Z33" s="35"/>
      <c r="AA33" s="35"/>
    </row>
    <row r="34" spans="17:27" x14ac:dyDescent="0.3">
      <c r="Q34" s="35"/>
      <c r="R34" s="35"/>
      <c r="S34" s="35"/>
      <c r="T34" s="35"/>
      <c r="U34" s="35"/>
      <c r="V34" s="35"/>
      <c r="W34" s="35"/>
      <c r="X34" s="60"/>
      <c r="Y34" s="35"/>
      <c r="Z34" s="35"/>
      <c r="AA34" s="35"/>
    </row>
    <row r="35" spans="17:27" x14ac:dyDescent="0.3">
      <c r="Q35" s="35"/>
      <c r="R35" s="35"/>
      <c r="S35" s="35"/>
      <c r="T35" s="35"/>
      <c r="U35" s="35"/>
      <c r="V35" s="35"/>
      <c r="W35" s="35"/>
      <c r="X35" s="60"/>
      <c r="Y35" s="35"/>
      <c r="Z35" s="35"/>
      <c r="AA35" s="35"/>
    </row>
    <row r="36" spans="17:27" x14ac:dyDescent="0.3">
      <c r="Q36" s="35"/>
      <c r="R36" s="35"/>
      <c r="S36" s="35"/>
      <c r="T36" s="35"/>
      <c r="U36" s="35"/>
      <c r="V36" s="35"/>
      <c r="W36" s="35"/>
      <c r="X36" s="60"/>
      <c r="Y36" s="35"/>
      <c r="Z36" s="35"/>
      <c r="AA36" s="35"/>
    </row>
    <row r="37" spans="17:27" x14ac:dyDescent="0.3">
      <c r="Q37" s="35"/>
      <c r="R37" s="35"/>
      <c r="S37" s="35"/>
      <c r="T37" s="35"/>
      <c r="U37" s="35"/>
      <c r="V37" s="35"/>
      <c r="W37" s="35"/>
      <c r="X37" s="60"/>
      <c r="Y37" s="35"/>
      <c r="Z37" s="35"/>
      <c r="AA37" s="35"/>
    </row>
    <row r="38" spans="17:27" x14ac:dyDescent="0.3">
      <c r="Q38" s="35"/>
      <c r="R38" s="35"/>
      <c r="S38" s="35"/>
      <c r="T38" s="35"/>
      <c r="U38" s="35"/>
      <c r="V38" s="35"/>
      <c r="W38" s="35"/>
      <c r="X38" s="60"/>
      <c r="Y38" s="35"/>
      <c r="Z38" s="35"/>
      <c r="AA38" s="35"/>
    </row>
    <row r="39" spans="17:27" x14ac:dyDescent="0.3">
      <c r="Q39" s="35"/>
      <c r="R39" s="35"/>
      <c r="S39" s="35"/>
      <c r="T39" s="35"/>
      <c r="U39" s="35"/>
      <c r="V39" s="35"/>
      <c r="W39" s="35"/>
      <c r="X39" s="35"/>
      <c r="Y39" s="35"/>
      <c r="Z39" s="35"/>
      <c r="AA39" s="35"/>
    </row>
    <row r="40" spans="17:27" x14ac:dyDescent="0.3">
      <c r="Q40" s="35"/>
      <c r="R40" s="35"/>
      <c r="S40" s="35"/>
      <c r="T40" s="35"/>
      <c r="U40" s="35"/>
      <c r="V40" s="35"/>
      <c r="W40" s="35"/>
      <c r="X40" s="35"/>
      <c r="Y40" s="35"/>
      <c r="Z40" s="35"/>
      <c r="AA40" s="35"/>
    </row>
    <row r="41" spans="17:27" x14ac:dyDescent="0.3">
      <c r="Q41" s="35"/>
      <c r="R41" s="35"/>
      <c r="S41" s="35"/>
      <c r="T41" s="35"/>
      <c r="U41" s="35"/>
      <c r="V41" s="35"/>
      <c r="W41" s="35"/>
      <c r="X41" s="35"/>
      <c r="Y41" s="35"/>
      <c r="Z41" s="35"/>
      <c r="AA41" s="35"/>
    </row>
    <row r="42" spans="17:27" x14ac:dyDescent="0.3">
      <c r="Q42" s="35"/>
      <c r="R42" s="35"/>
      <c r="S42" s="35"/>
      <c r="T42" s="35"/>
      <c r="U42" s="35"/>
      <c r="V42" s="35"/>
      <c r="W42" s="35"/>
      <c r="X42" s="35"/>
      <c r="Y42" s="35"/>
      <c r="Z42" s="35"/>
      <c r="AA42" s="35"/>
    </row>
    <row r="43" spans="17:27" x14ac:dyDescent="0.3">
      <c r="Q43" s="35"/>
      <c r="R43" s="35"/>
      <c r="S43" s="35"/>
      <c r="T43" s="35"/>
      <c r="U43" s="35"/>
      <c r="V43" s="35"/>
      <c r="W43" s="35"/>
      <c r="X43" s="35"/>
      <c r="Y43" s="35"/>
      <c r="Z43" s="35"/>
      <c r="AA43" s="35"/>
    </row>
    <row r="44" spans="17:27" x14ac:dyDescent="0.3">
      <c r="Q44" s="35"/>
      <c r="R44" s="35"/>
      <c r="S44" s="35"/>
      <c r="T44" s="35"/>
      <c r="U44" s="35"/>
      <c r="V44" s="35"/>
      <c r="W44" s="35"/>
      <c r="X44" s="35"/>
      <c r="Y44" s="35"/>
      <c r="Z44" s="35"/>
      <c r="AA44" s="35"/>
    </row>
    <row r="45" spans="17:27" x14ac:dyDescent="0.3">
      <c r="Q45" s="35"/>
      <c r="R45" s="35"/>
      <c r="S45" s="35"/>
      <c r="T45" s="35"/>
      <c r="U45" s="35"/>
      <c r="V45" s="35"/>
      <c r="W45" s="35"/>
      <c r="X45" s="35"/>
      <c r="Y45" s="35"/>
      <c r="Z45" s="35"/>
      <c r="AA45" s="35"/>
    </row>
  </sheetData>
  <mergeCells count="13">
    <mergeCell ref="X27:X30"/>
    <mergeCell ref="X31:X34"/>
    <mergeCell ref="X35:X38"/>
    <mergeCell ref="Q4:Q27"/>
    <mergeCell ref="X15:X18"/>
    <mergeCell ref="X19:X22"/>
    <mergeCell ref="X23:X26"/>
    <mergeCell ref="R4:R7"/>
    <mergeCell ref="R8:R11"/>
    <mergeCell ref="R12:R15"/>
    <mergeCell ref="R16:R19"/>
    <mergeCell ref="R20:R23"/>
    <mergeCell ref="R24:R27"/>
  </mergeCells>
  <phoneticPr fontId="9"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 A c t i v i t y < / s t r i n g > < / k e y > < v a l u e > < i n t > 1 0 1 < / i n t > < / v a l u e > < / i t e m > < i t e m > < k e y > < s t r i n g > D e p t < / s t r i n g > < / k e y > < v a l u e > < i n t > 8 0 < / i n t > < / v a l u e > < / i t e m > < i t e m > < k e y > < s t r i n g > C Y < / s t r i n g > < / k e y > < v a l u e > < i n t > 6 2 < / i n t > < / v a l u e > < / i t e m > < i t e m > < k e y > < s t r i n g > P Y < / s t r i n g > < / k e y > < v a l u e > < i n t > 6 2 < / i n t > < / v a l u e > < / i t e m > < i t e m > < k e y > < s t r i n g > R i s k s   C Y < / s t r i n g > < / k e y > < v a l u e > < i n t > 1 0 5 < / i n t > < / v a l u e > < / i t e m > < i t e m > < k e y > < s t r i n g > R i s k s   P Y < / s t r i n g > < / k e y > < v a l u e > < i n t > 1 0 5 < / i n t > < / v a l u e > < / i t e m > < / C o l u m n W i d t h s > < C o l u m n D i s p l a y I n d e x > < i t e m > < k e y > < s t r i n g > R e g i o n < / s t r i n g > < / k e y > < v a l u e > < i n t > 0 < / i n t > < / v a l u e > < / i t e m > < i t e m > < k e y > < s t r i n g > A c t i v i t y < / s t r i n g > < / k e y > < v a l u e > < i n t > 1 < / i n t > < / v a l u e > < / i t e m > < i t e m > < k e y > < s t r i n g > D e p t < / s t r i n g > < / k e y > < v a l u e > < i n t > 2 < / i n t > < / v a l u e > < / i t e m > < i t e m > < k e y > < s t r i n g > C Y < / s t r i n g > < / k e y > < v a l u e > < i n t > 3 < / i n t > < / v a l u e > < / i t e m > < i t e m > < k e y > < s t r i n g > P Y < / s t r i n g > < / k e y > < v a l u e > < i n t > 4 < / i n t > < / v a l u e > < / i t e m > < i t e m > < k e y > < s t r i n g > R i s k s   C Y < / s t r i n g > < / k e y > < v a l u e > < i n t > 5 < / i n t > < / v a l u e > < / i t e m > < i t e m > < k e y > < s t r i n g > R i s k s   P Y < / 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5 . 1 9 9 ] ] > < / 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 E x p e n s e 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 E x p e n s e 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 T o t a l < / K e y > < / D i a g r a m O b j e c t K e y > < D i a g r a m O b j e c t K e y > < K e y > M e a s u r e s \ S u m   o f   T o t a l \ T a g I n f o \ F o r m u l a < / K e y > < / D i a g r a m O b j e c t K e y > < D i a g r a m O b j e c t K e y > < K e y > M e a s u r e s \ S u m   o f   T o t a l \ T a g I n f o \ V a l u e < / K e y > < / D i a g r a m O b j e c t K e y > < D i a g r a m O b j e c t K e y > < K e y > C o l u m n s \ Y e a r < / K e y > < / D i a g r a m O b j e c t K e y > < D i a g r a m O b j e c t K e y > < K e y > C o l u m n s \ R e g i o n 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 C o l u m n s \ T o t a l < / 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 J u l < / K e y > < / a : K e y > < a : V a l u e   i : t y p e = " M e a s u r e G r i d N o d e V i e w S t a t e " > < C o l u m n > 2 < / 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 3 < / 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 4 < / 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 5 < / 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 6 < / 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 7 < / 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 M e a s u r e s \ S u m   o f   J a n < / K e y > < / a : K e y > < a : V a l u e   i : t y p e = " M e a s u r e G r i d N o d e V i e w S t a t e " > < C o l u m n > 8 < / 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 9 < / 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 1 0 < / 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 1 1 < / 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 1 2 < / 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 1 3 < / 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 T o t a l < / K e y > < / a : K e y > < a : V a l u e   i : t y p e = " M e a s u r e G r i d N o d e V i e w S t a t e " > < C o l u m n > 1 4 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 C o l u m n s \ J u l < / K e y > < / a : K e y > < a : V a l u e   i : t y p e = " M e a s u r e G r i d N o d e V i e w S t a t e " > < C o l u m n > 2 < / C o l u m n > < L a y e d O u t > t r u e < / L a y e d O u t > < / a : V a l u e > < / a : K e y V a l u e O f D i a g r a m O b j e c t K e y a n y T y p e z b w N T n L X > < a : K e y V a l u e O f D i a g r a m O b j e c t K e y a n y T y p e z b w N T n L X > < a : K e y > < K e y > C o l u m n s \ A u g < / K e y > < / a : K e y > < a : V a l u e   i : t y p e = " M e a s u r e G r i d N o d e V i e w S t a t e " > < C o l u m n > 3 < / C o l u m n > < L a y e d O u t > t r u e < / L a y e d O u t > < / a : V a l u e > < / a : K e y V a l u e O f D i a g r a m O b j e c t K e y a n y T y p e z b w N T n L X > < a : K e y V a l u e O f D i a g r a m O b j e c t K e y a n y T y p e z b w N T n L X > < a : K e y > < K e y > C o l u m n s \ S e p < / K e y > < / a : K e y > < a : V a l u e   i : t y p e = " M e a s u r e G r i d N o d e V i e w S t a t e " > < C o l u m n > 4 < / C o l u m n > < L a y e d O u t > t r u e < / L a y e d O u t > < / a : V a l u e > < / a : K e y V a l u e O f D i a g r a m O b j e c t K e y a n y T y p e z b w N T n L X > < a : K e y V a l u e O f D i a g r a m O b j e c t K e y a n y T y p e z b w N T n L X > < a : K e y > < K e y > C o l u m n s \ O c t < / K e y > < / a : K e y > < a : V a l u e   i : t y p e = " M e a s u r e G r i d N o d e V i e w S t a t e " > < C o l u m n > 5 < / C o l u m n > < L a y e d O u t > t r u e < / L a y e d O u t > < / a : V a l u e > < / a : K e y V a l u e O f D i a g r a m O b j e c t K e y a n y T y p e z b w N T n L X > < a : K e y V a l u e O f D i a g r a m O b j e c t K e y a n y T y p e z b w N T n L X > < a : K e y > < K e y > C o l u m n s \ N o v < / K e y > < / a : K e y > < a : V a l u e   i : t y p e = " M e a s u r e G r i d N o d e V i e w S t a t e " > < C o l u m n > 6 < / C o l u m n > < L a y e d O u t > t r u e < / L a y e d O u t > < / a : V a l u e > < / a : K e y V a l u e O f D i a g r a m O b j e c t K e y a n y T y p e z b w N T n L X > < a : K e y V a l u e O f D i a g r a m O b j e c t K e y a n y T y p e z b w N T n L X > < a : K e y > < K e y > C o l u m n s \ D e c < / K e y > < / a : K e y > < a : V a l u e   i : t y p e = " M e a s u r e G r i d N o d e V i e w S t a t e " > < C o l u m n > 7 < / C o l u m n > < L a y e d O u t > t r u e < / L a y e d O u t > < / a : V a l u e > < / a : K e y V a l u e O f D i a g r a m O b j e c t K e y a n y T y p e z b w N T n L X > < a : K e y V a l u e O f D i a g r a m O b j e c t K e y a n y T y p e z b w N T n L X > < a : K e y > < K e y > C o l u m n s \ J a n < / K e y > < / a : K e y > < a : V a l u e   i : t y p e = " M e a s u r e G r i d N o d e V i e w S t a t e " > < C o l u m n > 8 < / C o l u m n > < L a y e d O u t > t r u e < / L a y e d O u t > < / a : V a l u e > < / a : K e y V a l u e O f D i a g r a m O b j e c t K e y a n y T y p e z b w N T n L X > < a : K e y V a l u e O f D i a g r a m O b j e c t K e y a n y T y p e z b w N T n L X > < a : K e y > < K e y > C o l u m n s \ F e b < / K e y > < / a : K e y > < a : V a l u e   i : t y p e = " M e a s u r e G r i d N o d e V i e w S t a t e " > < C o l u m n > 9 < / C o l u m n > < L a y e d O u t > t r u e < / L a y e d O u t > < / a : V a l u e > < / a : K e y V a l u e O f D i a g r a m O b j e c t K e y a n y T y p e z b w N T n L X > < a : K e y V a l u e O f D i a g r a m O b j e c t K e y a n y T y p e z b w N T n L X > < a : K e y > < K e y > C o l u m n s \ M a r < / K e y > < / a : K e y > < a : V a l u e   i : t y p e = " M e a s u r e G r i d N o d e V i e w S t a t e " > < C o l u m n > 1 0 < / C o l u m n > < L a y e d O u t > t r u e < / L a y e d O u t > < / a : V a l u e > < / a : K e y V a l u e O f D i a g r a m O b j e c t K e y a n y T y p e z b w N T n L X > < a : K e y V a l u e O f D i a g r a m O b j e c t K e y a n y T y p e z b w N T n L X > < a : K e y > < K e y > C o l u m n s \ A p r < / K e y > < / a : K e y > < a : V a l u e   i : t y p e = " M e a s u r e G r i d N o d e V i e w S t a t e " > < C o l u m n > 1 1 < / C o l u m n > < L a y e d O u t > t r u e < / L a y e d O u t > < / a : V a l u e > < / a : K e y V a l u e O f D i a g r a m O b j e c t K e y a n y T y p e z b w N T n L X > < a : K e y V a l u e O f D i a g r a m O b j e c t K e y a n y T y p e z b w N T n L X > < a : K e y > < K e y > C o l u m n s \ M a y < / K e y > < / a : K e y > < a : V a l u e   i : t y p e = " M e a s u r e G r i d N o d e V i e w S t a t e " > < C o l u m n > 1 2 < / C o l u m n > < L a y e d O u t > t r u e < / L a y e d O u t > < / a : V a l u e > < / a : K e y V a l u e O f D i a g r a m O b j e c t K e y a n y T y p e z b w N T n L X > < a : K e y V a l u e O f D i a g r a m O b j e c t K e y a n y T y p e z b w N T n L X > < a : K e y > < K e y > C o l u m n s \ J u n < / K e y > < / a : K e y > < a : V a l u e   i : t y p e = " M e a s u r e G r i d N o d e V i e w S t a t e " > < C o l u m n > 1 3 < / C o l u m n > < L a y e d O u t > t r u e < / L a y e d O u t > < / a : V a l u e > < / a : K e y V a l u e O f D i a g r a m O b j e c t K e y a n y T y p e z b w N T n L X > < a : K e y V a l u e O f D i a g r a m O b j e c t K e y a n y T y p e z b w N T n L X > < a : K e y > < K e y > C o l u m n s \ T o t a l < / K e y > < / a : K e y > < a : V a l u e   i : t y p e = " M e a s u r e G r i d N o d e V i e w S t a t e " > < C o l u m n > 1 4 < / C o l u m n > < L a y e d O u t > t r u e < / L a y e d O u t > < / a : V a l u e > < / 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M e a s u r e D i a g r a m S a n d b o x A d a p t e r " > < T a b l e N a m e > F i n a n c e 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K e y > < / D i a g r a m O b j e c t K e y > < D i a g r a m O b j e c t K e y > < K e y > C o l u m n s \ D e p t 2 < / 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 6 < / F o c u s R o w > < S e l e c t i o n E n d C o l u m n > 3 < / S e l e c t i o n E n d C o l u m n > < S e l e c t i o n E n d R o w > 6 < / S e l e c t i o n E n d R o w > < S e l e c t i o n S t a r t C o l u m n > 3 < / 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K e y > < / a : K e y > < a : V a l u e   i : t y p e = " M e a s u r e G r i d N o d e V i e w S t a t e " > < L a y e d O u t > t r u e < / L a y e d O u t > < / a : V a l u e > < / a : K e y V a l u e O f D i a g r a m O b j e c t K e y a n y T y p e z b w N T n L X > < a : K e y V a l u e O f D i a g r a m O b j e c t K e y a n y T y p e z b w N T n L X > < a : K e y > < K e y > C o l u m n s \ D e p t 2 < / 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M e a s u r e D i a g r a m S a n d b o x A d a p t e r " > < T a b l e N a m e > S o c i a l 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 S o c i a l 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 C h a n g e   3 < / K e y > < / D i a g r a m O b j e c t K e y > < D i a g r a m O b j e c t K e y > < K e y > M e a s u r e s \ S u m   o f   C h a n g e   3 \ T a g I n f o \ F o r m u l a < / K e y > < / D i a g r a m O b j e c t K e y > < D i a g r a m O b j e c t K e y > < K e y > M e a s u r e s \ S u m   o f   C h a n g e   3 \ T a g I n f o \ V a l u e < / K e y > < / D i a g r a m O b j e c t K e y > < D i a g r a m O b j e c t K e y > < K e y > C o l u m n s \ R e g i o n < / K e y > < / D i a g r a m O b j e c t K e y > < D i a g r a m O b j e c t K e y > < K e y > C o l u m n s \ S e g m e n t < / K e y > < / D i a g r a m O b j e c t K e y > < D i a g r a m O b j e c t K e y > < K e y > C o l u m n s \ C h a n g e < / K e y > < / D i a g r a m O b j e c t K e y > < D i a g r a m O b j e c t K e y > < K e y > C o l u m n s \ D e s c < / K e y > < / D i a g r a m O b j e c t K e y > < D i a g r a m O b j e c t K e y > < K e y > L i n k s \ & l t ; C o l u m n s \ S u m   o f   C h a n g e   3 & g t ; - & l t ; M e a s u r e s \ C h a n g e & g t ; < / K e y > < / D i a g r a m O b j e c t K e y > < D i a g r a m O b j e c t K e y > < K e y > L i n k s \ & l t ; C o l u m n s \ S u m   o f   C h a n g e   3 & g t ; - & l t ; M e a s u r e s \ C h a n g e & g t ; \ C O L U M N < / K e y > < / D i a g r a m O b j e c t K e y > < D i a g r a m O b j e c t K e y > < K e y > L i n k s \ & l t ; C o l u m n s \ S u m   o f   C h a n g e   3 & g t ; - & l t ; M e a s u r e s \ C h a n g e & g t ; \ M E A S U R E 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 C h a n g e   3 < / K e y > < / a : K e y > < a : V a l u e   i : t y p e = " M e a s u r e G r i d N o d e V i e w S t a t e " > < C o l u m n > 2 < / C o l u m n > < L a y e d O u t > t r u e < / L a y e d O u t > < W a s U I I n v i s i b l e > t r u e < / W a s U I I n v i s i b l e > < / a : V a l u e > < / a : K e y V a l u e O f D i a g r a m O b j e c t K e y a n y T y p e z b w N T n L X > < a : K e y V a l u e O f D i a g r a m O b j e c t K e y a n y T y p e z b w N T n L X > < a : K e y > < K e y > M e a s u r e s \ S u m   o f   C h a n g e   3 \ T a g I n f o \ F o r m u l a < / K e y > < / a : K e y > < a : V a l u e   i : t y p e = " M e a s u r e G r i d V i e w S t a t e I D i a g r a m T a g A d d i t i o n a l I n f o " / > < / a : K e y V a l u e O f D i a g r a m O b j e c t K e y a n y T y p e z b w N T n L X > < a : K e y V a l u e O f D i a g r a m O b j e c t K e y a n y T y p e z b w N T n L X > < a : K e y > < K e y > M e a s u r e s \ S u m   o f   C h a n g e   3 \ T a g I n f o \ V a l u e 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a : K e y V a l u e O f D i a g r a m O b j e c t K e y a n y T y p e z b w N T n L X > < a : K e y > < K e y > C o l u m n s \ C h a n g e < / K e y > < / a : K e y > < a : V a l u e   i : t y p e = " M e a s u r e G r i d N o d e V i e w S t a t e " > < C o l u m n > 2 < / C o l u m n > < L a y e d O u t > t r u e < / L a y e d O u t > < / a : V a l u e > < / a : K e y V a l u e O f D i a g r a m O b j e c t K e y a n y T y p e z b w N T n L X > < a : K e y V a l u e O f D i a g r a m O b j e c t K e y a n y T y p e z b w N T n L X > < a : K e y > < K e y > C o l u m n s \ D e s c < / K e y > < / a : K e y > < a : V a l u e   i : t y p e = " M e a s u r e G r i d N o d e V i e w S t a t e " > < C o l u m n > 3 < / C o l u m n > < L a y e d O u t > t r u e < / L a y e d O u t > < / a : V a l u e > < / a : K e y V a l u e O f D i a g r a m O b j e c t K e y a n y T y p e z b w N T n L X > < a : K e y V a l u e O f D i a g r a m O b j e c t K e y a n y T y p e z b w N T n L X > < a : K e y > < K e y > L i n k s \ & l t ; C o l u m n s \ S u m   o f   C h a n g e   3 & g t ; - & l t ; M e a s u r e s \ C h a n g e & g t ; < / K e y > < / a : K e y > < a : V a l u e   i : t y p e = " M e a s u r e G r i d V i e w S t a t e I D i a g r a m L i n k " / > < / a : K e y V a l u e O f D i a g r a m O b j e c t K e y a n y T y p e z b w N T n L X > < a : K e y V a l u e O f D i a g r a m O b j e c t K e y a n y T y p e z b w N T n L X > < a : K e y > < K e y > L i n k s \ & l t ; C o l u m n s \ S u m   o f   C h a n g e   3 & g t ; - & l t ; M e a s u r e s \ C h a n g e & g t ; \ C O L U M N < / K e y > < / a : K e y > < a : V a l u e   i : t y p e = " M e a s u r e G r i d V i e w S t a t e I D i a g r a m L i n k E n d p o i n t " / > < / a : K e y V a l u e O f D i a g r a m O b j e c t K e y a n y T y p e z b w N T n L X > < a : K e y V a l u e O f D i a g r a m O b j e c t K e y a n y T y p e z b w N T n L X > < a : K e y > < K e y > L i n k s \ & l t ; C o l u m n s \ S u m   o f   C h a n g e   3 & g t ; - & l t ; M e a s u r e s \ C h a n g e & g t ; \ M E A S U R E < / K e y > < / a : K e y > < a : V a l u e   i : t y p e = " M e a s u r e G r i d V i e w S t a t e I D i a g r a m L i n k E n d p o i n t " / > < / a : K e y V a l u e O f D i a g r a m O b j e c t K e y a n y T y p e z b w N T n L X > < / V i e w S t a t e s > < / D i a g r a m M a n a g e r . S e r i a l i z a b l e D i a g r a m > < D i a g r a m M a n a g e r . S e r i a l i z a b l e D i a g r a m > < A d a p t e r   i : t y p e = " M e a s u r e D i a g r a m S a n d b o x A d a p t e r " > < T a b l e N a m e > D e p a r t m e n t 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K e y > < / D i a g r a m O b j e c t K e y > < D i a g r a m O b j e c t K e y > < K e y > C o l u m n s \ 2 0 1 5 - 1 6 2 < / K e y > < / D i a g r a m O b j e c t K e y > < D i a g r a m O b j e c t K e y > < K e y > C o l u m n s \ 2 0 1 5 - 1 6 < / K e y > < / D i a g r a m O b j e c t K e y > < D i a g r a m O b j e c t K e y > < K e y > C o l u m n s \ 2 0 1 6 - 1 7 < / K e y > < / D i a g r a m O b j e c t K e y > < D i a g r a m O b j e c t K e y > < K e y > C o l u m n s \ 2 0 1 7 - 1 8 < / K e y > < / D i a g r a m O b j e c t K e y > < D i a g r a m O b j e c t K e y > < K e y > C o l u m n s \ 2 0 1 8 - 1 9 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K e y > < / a : K e y > < a : V a l u e   i : t y p e = " M e a s u r e G r i d N o d e V i e w S t a t e " > < L a y e d O u t > t r u e < / L a y e d O u t > < / a : V a l u e > < / a : K e y V a l u e O f D i a g r a m O b j e c t K e y a n y T y p e z b w N T n L X > < a : K e y V a l u e O f D i a g r a m O b j e c t K e y a n y T y p e z b w N T n L X > < a : K e y > < K e y > C o l u m n s \ 2 0 1 5 - 1 6 2 < / K e y > < / a : K e y > < a : V a l u e   i : t y p e = " M e a s u r e G r i d N o d e V i e w S t a t e " > < C o l u m n > 1 < / C o l u m n > < L a y e d O u t > t r u e < / L a y e d O u t > < / a : V a l u e > < / a : K e y V a l u e O f D i a g r a m O b j e c t K e y a n y T y p e z b w N T n L X > < a : K e y V a l u e O f D i a g r a m O b j e c t K e y a n y T y p e z b w N T n L X > < a : K e y > < K e y > C o l u m n s \ 2 0 1 5 - 1 6 < / K e y > < / a : K e y > < a : V a l u e   i : t y p e = " M e a s u r e G r i d N o d e V i e w S t a t e " > < C o l u m n > 2 < / C o l u m n > < L a y e d O u t > t r u e < / L a y e d O u t > < / a : V a l u e > < / a : K e y V a l u e O f D i a g r a m O b j e c t K e y a n y T y p e z b w N T n L X > < a : K e y V a l u e O f D i a g r a m O b j e c t K e y a n y T y p e z b w N T n L X > < a : K e y > < K e y > C o l u m n s \ 2 0 1 6 - 1 7 < / K e y > < / a : K e y > < a : V a l u e   i : t y p e = " M e a s u r e G r i d N o d e V i e w S t a t e " > < C o l u m n > 3 < / C o l u m n > < L a y e d O u t > t r u e < / L a y e d O u t > < / a : V a l u e > < / a : K e y V a l u e O f D i a g r a m O b j e c t K e y a n y T y p e z b w N T n L X > < a : K e y V a l u e O f D i a g r a m O b j e c t K e y a n y T y p e z b w N T n L X > < a : K e y > < K e y > C o l u m n s \ 2 0 1 7 - 1 8 < / K e y > < / a : K e y > < a : V a l u e   i : t y p e = " M e a s u r e G r i d N o d e V i e w S t a t e " > < C o l u m n > 4 < / C o l u m n > < L a y e d O u t > t r u e < / L a y e d O u t > < / a : V a l u e > < / a : K e y V a l u e O f D i a g r a m O b j e c t K e y a n y T y p e z b w N T n L X > < a : K e y V a l u e O f D i a g r a m O b j e c t K e y a n y T y p e z b w N T n L X > < a : K e y > < K e y > C o l u m n s \ 2 0 1 8 - 1 9 < / K e y > < / a : K e y > < a : V a l u e   i : t y p e = " M e a s u r e G r i d N o d e V i e w S t a t e " > < C o l u m n > 5 < / C o l u m n > < L a y e d O u t > t r u e < / L a y e d O u t > < / a : V a l u e > < / a : K e y V a l u e O f D i a g r a m O b j e c t K e y a n y T y p e z b w N T n L X > < / V i e w S t a t e s > < / D i a g r a m M a n a g e r . S e r i a l i z a b l e D i a g r a m > < D i a g r a m M a n a g e r . S e r i a l i z a b l e D i a g r a m > < A d a p t e r   i : t y p e = " M e a s u r e D i a g r a m S a n d b o x A d a p t e r " > < T a b l e N a m e > E n v i r o n m e n t 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 E n v i r o n m e n t 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 C h a n g e   2 < / K e y > < / D i a g r a m O b j e c t K e y > < D i a g r a m O b j e c t K e y > < K e y > M e a s u r e s \ S u m   o f   C h a n g e   2 \ T a g I n f o \ F o r m u l a < / K e y > < / D i a g r a m O b j e c t K e y > < D i a g r a m O b j e c t K e y > < K e y > M e a s u r e s \ S u m   o f   C h a n g e   2 \ T a g I n f o \ V a l u e < / K e y > < / D i a g r a m O b j e c t K e y > < D i a g r a m O b j e c t K e y > < K e y > C o l u m n s \ R e g i o n < / K e y > < / D i a g r a m O b j e c t K e y > < D i a g r a m O b j e c t K e y > < K e y > C o l u m n s \ S e g m e n t < / K e y > < / D i a g r a m O b j e c t K e y > < D i a g r a m O b j e c t K e y > < K e y > C o l u m n s \ C h a n g e < / K e y > < / D i a g r a m O b j e c t K e y > < D i a g r a m O b j e c t K e y > < K e y > C o l u m n s \ D e s c < / K e y > < / D i a g r a m O b j e c t K e y > < D i a g r a m O b j e c t K e y > < K e y > L i n k s \ & l t ; C o l u m n s \ S u m   o f   C h a n g e   2 & g t ; - & l t ; M e a s u r e s \ C h a n g e & g t ; < / K e y > < / D i a g r a m O b j e c t K e y > < D i a g r a m O b j e c t K e y > < K e y > L i n k s \ & l t ; C o l u m n s \ S u m   o f   C h a n g e   2 & g t ; - & l t ; M e a s u r e s \ C h a n g e & g t ; \ C O L U M N < / K e y > < / D i a g r a m O b j e c t K e y > < D i a g r a m O b j e c t K e y > < K e y > L i n k s \ & l t ; C o l u m n s \ S u m   o f   C h a n g e   2 & g t ; - & l t ; M e a s u r e s \ C h a n g e & g t ; \ M E A S U R E 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 C h a n g e   2 < / K e y > < / a : K e y > < a : V a l u e   i : t y p e = " M e a s u r e G r i d N o d e V i e w S t a t e " > < C o l u m n > 2 < / C o l u m n > < L a y e d O u t > t r u e < / L a y e d O u t > < W a s U I I n v i s i b l e > t r u e < / W a s U I I n v i s i b l e > < / a : V a l u e > < / a : K e y V a l u e O f D i a g r a m O b j e c t K e y a n y T y p e z b w N T n L X > < a : K e y V a l u e O f D i a g r a m O b j e c t K e y a n y T y p e z b w N T n L X > < a : K e y > < K e y > M e a s u r e s \ S u m   o f   C h a n g e   2 \ T a g I n f o \ F o r m u l a < / K e y > < / a : K e y > < a : V a l u e   i : t y p e = " M e a s u r e G r i d V i e w S t a t e I D i a g r a m T a g A d d i t i o n a l I n f o " / > < / a : K e y V a l u e O f D i a g r a m O b j e c t K e y a n y T y p e z b w N T n L X > < a : K e y V a l u e O f D i a g r a m O b j e c t K e y a n y T y p e z b w N T n L X > < a : K e y > < K e y > M e a s u r e s \ S u m   o f   C h a n g e   2 \ T a g I n f o \ V a l u e 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a : K e y V a l u e O f D i a g r a m O b j e c t K e y a n y T y p e z b w N T n L X > < a : K e y > < K e y > C o l u m n s \ C h a n g e < / K e y > < / a : K e y > < a : V a l u e   i : t y p e = " M e a s u r e G r i d N o d e V i e w S t a t e " > < C o l u m n > 2 < / C o l u m n > < L a y e d O u t > t r u e < / L a y e d O u t > < / a : V a l u e > < / a : K e y V a l u e O f D i a g r a m O b j e c t K e y a n y T y p e z b w N T n L X > < a : K e y V a l u e O f D i a g r a m O b j e c t K e y a n y T y p e z b w N T n L X > < a : K e y > < K e y > C o l u m n s \ D e s c < / K e y > < / a : K e y > < a : V a l u e   i : t y p e = " M e a s u r e G r i d N o d e V i e w S t a t e " > < C o l u m n > 3 < / C o l u m n > < L a y e d O u t > t r u e < / L a y e d O u t > < / a : V a l u e > < / a : K e y V a l u e O f D i a g r a m O b j e c t K e y a n y T y p e z b w N T n L X > < a : K e y V a l u e O f D i a g r a m O b j e c t K e y a n y T y p e z b w N T n L X > < a : K e y > < K e y > L i n k s \ & l t ; C o l u m n s \ S u m   o f   C h a n g e   2 & g t ; - & l t ; M e a s u r e s \ C h a n g e & g t ; < / K e y > < / a : K e y > < a : V a l u e   i : t y p e = " M e a s u r e G r i d V i e w S t a t e I D i a g r a m L i n k " / > < / a : K e y V a l u e O f D i a g r a m O b j e c t K e y a n y T y p e z b w N T n L X > < a : K e y V a l u e O f D i a g r a m O b j e c t K e y a n y T y p e z b w N T n L X > < a : K e y > < K e y > L i n k s \ & l t ; C o l u m n s \ S u m   o f   C h a n g e   2 & g t ; - & l t ; M e a s u r e s \ C h a n g e & g t ; \ C O L U M N < / K e y > < / a : K e y > < a : V a l u e   i : t y p e = " M e a s u r e G r i d V i e w S t a t e I D i a g r a m L i n k E n d p o i n t " / > < / a : K e y V a l u e O f D i a g r a m O b j e c t K e y a n y T y p e z b w N T n L X > < a : K e y V a l u e O f D i a g r a m O b j e c t K e y a n y T y p e z b w N T n L X > < a : K e y > < K e y > L i n k s \ & l t ; C o l u m n s \ S u m   o f   C h a n g e   2 & g t ; - & l t ; M e a s u r e s \ C h a n g e & g t ; \ M E A S U R E 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 T a g s \ T a b l e s \ & l t ; T a b l e s \ C o m m u n i t y & g t ; < / K e y > < / D i a g r a m O b j e c t K e y > < D i a g r a m O b j e c t K e y > < K e y > D y n a m i c   T a g s \ T a b l e s \ & l t ; T a b l e s \ S o c i a l & g t ; < / K e y > < / D i a g r a m O b j e c t K e y > < D i a g r a m O b j e c t K e y > < K e y > D y n a m i c   T a g s \ T a b l e s \ & l t ; T a b l e s \ E n v i r o n m e n t & g t ; < / K e y > < / D i a g r a m O b j e c t K e y > < D i a g r a m O b j e c t K e y > < K e y > D y n a m i c   T a g s \ T a b l e s \ & l t ; T a b l e s \ R e v e n u e & g t ; < / K e y > < / D i a g r a m O b j e c t K e y > < D i a g r a m O b j e c t K e y > < K e y > D y n a m i c   T a g s \ T a b l e s \ & l t ; T a b l e s \ S a l e s & g t ; < / K e y > < / D i a g r a m O b j e c t K e y > < D i a g r a m O b j e c t K e y > < K e y > D y n a m i c   T a g s \ T a b l e s \ & l t ; T a b l e s \ E x p e n s e & g t ; < / K e y > < / D i a g r a m O b j e c t K e y > < D i a g r a m O b j e c t K e y > < K e y > D y n a m i c   T a g s \ T a b l e s \ & l t ; T a b l e s \ F i n a n c e & g t ; < / K e y > < / D i a g r a m O b j e c t K e y > < D i a g r a m O b j e c t K e y > < K e y > D y n a m i c   T a g s \ T a b l e s \ & l t ; T a b l e s \ O P s   E f f e c t i v e n e s s & g t ; < / K e y > < / D i a g r a m O b j e c t K e y > < D i a g r a m O b j e c t K e y > < K e y > D y n a m i c   T a g s \ T a b l e s \ & l t ; T a b l e s \ D e p a r t m e n t & g t ; < / K e y > < / D i a g r a m O b j e c t K e y > < D i a g r a m O b j e c t K e y > < K e y > D y n a m i c   T a g s \ T a b l e s \ & l t ; T a b l e s \ R i s k s & g t ; < / K e y > < / D i a g r a m O b j e c t K e y > < D i a g r a m O b j e c t K e y > < K e y > T a b l e s \ C o m m u n i t y < / K e y > < / D i a g r a m O b j e c t K e y > < D i a g r a m O b j e c t K e y > < K e y > T a b l e s \ C o m m u n i t y \ C o l u m n s \ R e g i o n < / K e y > < / D i a g r a m O b j e c t K e y > < D i a g r a m O b j e c t K e y > < K e y > T a b l e s \ C o m m u n i t y \ C o l u m n s \ S e g m e n t < / K e y > < / D i a g r a m O b j e c t K e y > < D i a g r a m O b j e c t K e y > < K e y > T a b l e s \ C o m m u n i t y \ C o l u m n s \ C h a n g e < / K e y > < / D i a g r a m O b j e c t K e y > < D i a g r a m O b j e c t K e y > < K e y > T a b l e s \ C o m m u n i t y \ C o l u m n s \ D e s c < / K e y > < / D i a g r a m O b j e c t K e y > < D i a g r a m O b j e c t K e y > < K e y > T a b l e s \ C o m m u n i t y \ M e a s u r e s \ S u m   o f   C h a n g e < / K e y > < / D i a g r a m O b j e c t K e y > < D i a g r a m O b j e c t K e y > < K e y > T a b l e s \ C o m m u n i t y \ S u m   o f   C h a n g e \ A d d i t i o n a l   I n f o \ I m p l i c i t   M e a s u r e < / K e y > < / D i a g r a m O b j e c t K e y > < D i a g r a m O b j e c t K e y > < K e y > T a b l e s \ S o c i a l < / K e y > < / D i a g r a m O b j e c t K e y > < D i a g r a m O b j e c t K e y > < K e y > T a b l e s \ S o c i a l \ C o l u m n s \ R e g i o n < / K e y > < / D i a g r a m O b j e c t K e y > < D i a g r a m O b j e c t K e y > < K e y > T a b l e s \ S o c i a l \ C o l u m n s \ S e g m e n t < / K e y > < / D i a g r a m O b j e c t K e y > < D i a g r a m O b j e c t K e y > < K e y > T a b l e s \ S o c i a l \ C o l u m n s \ C h a n g e < / K e y > < / D i a g r a m O b j e c t K e y > < D i a g r a m O b j e c t K e y > < K e y > T a b l e s \ S o c i a l \ C o l u m n s \ D e s c < / K e y > < / D i a g r a m O b j e c t K e y > < D i a g r a m O b j e c t K e y > < K e y > T a b l e s \ S o c i a l \ M e a s u r e s \ S u m   o f   C h a n g e   3 < / K e y > < / D i a g r a m O b j e c t K e y > < D i a g r a m O b j e c t K e y > < K e y > T a b l e s \ S o c i a l \ S u m   o f   C h a n g e   3 \ A d d i t i o n a l   I n f o \ I m p l i c i t   M e a s u r e < / K e y > < / D i a g r a m O b j e c t K e y > < D i a g r a m O b j e c t K e y > < K e y > T a b l e s \ E n v i r o n m e n t < / K e y > < / D i a g r a m O b j e c t K e y > < D i a g r a m O b j e c t K e y > < K e y > T a b l e s \ E n v i r o n m e n t \ C o l u m n s \ R e g i o n < / K e y > < / D i a g r a m O b j e c t K e y > < D i a g r a m O b j e c t K e y > < K e y > T a b l e s \ E n v i r o n m e n t \ C o l u m n s \ S e g m e n t < / K e y > < / D i a g r a m O b j e c t K e y > < D i a g r a m O b j e c t K e y > < K e y > T a b l e s \ E n v i r o n m e n t \ C o l u m n s \ C h a n g e < / K e y > < / D i a g r a m O b j e c t K e y > < D i a g r a m O b j e c t K e y > < K e y > T a b l e s \ E n v i r o n m e n t \ C o l u m n s \ D e s c < / K e y > < / D i a g r a m O b j e c t K e y > < D i a g r a m O b j e c t K e y > < K e y > T a b l e s \ E n v i r o n m e n t \ M e a s u r e s \ S u m   o f   C h a n g e   2 < / K e y > < / D i a g r a m O b j e c t K e y > < D i a g r a m O b j e c t K e y > < K e y > T a b l e s \ E n v i r o n m e n t \ S u m   o f   C h a n g e   2 \ A d d i t i o n a l   I n f o \ I m p l i c i t   M e a s u r e < / K e y > < / D i a g r a m O b j e c t K e y > < D i a g r a m O b j e c t K e y > < K e y > T a b l e s \ R e v e n u e < / K e y > < / D i a g r a m O b j e c t K e y > < D i a g r a m O b j e c t K e y > < K e y > T a b l e s \ R e v e n u e \ C o l u m n s \ Y e a r < / K e y > < / D i a g r a m O b j e c t K e y > < D i a g r a m O b j e c t K e y > < K e y > T a b l e s \ R e v e n u e \ C o l u m n s \ R e g i o n < / K e y > < / D i a g r a m O b j e c t K e y > < D i a g r a m O b j e c t K e y > < K e y > T a b l e s \ R e v e n u e \ C o l u m n s \ J u l < / K e y > < / D i a g r a m O b j e c t K e y > < D i a g r a m O b j e c t K e y > < K e y > T a b l e s \ R e v e n u e \ C o l u m n s \ A u g < / K e y > < / D i a g r a m O b j e c t K e y > < D i a g r a m O b j e c t K e y > < K e y > T a b l e s \ R e v e n u e \ C o l u m n s \ S e p < / K e y > < / D i a g r a m O b j e c t K e y > < D i a g r a m O b j e c t K e y > < K e y > T a b l e s \ R e v e n u e \ C o l u m n s \ O c t < / K e y > < / D i a g r a m O b j e c t K e y > < D i a g r a m O b j e c t K e y > < K e y > T a b l e s \ R e v e n u e \ C o l u m n s \ N o v < / K e y > < / D i a g r a m O b j e c t K e y > < D i a g r a m O b j e c t K e y > < K e y > T a b l e s \ R e v e n u e \ C o l u m n s \ D e c < / K e y > < / D i a g r a m O b j e c t K e y > < D i a g r a m O b j e c t K e y > < K e y > T a b l e s \ R e v e n u e \ C o l u m n s \ J a n < / K e y > < / D i a g r a m O b j e c t K e y > < D i a g r a m O b j e c t K e y > < K e y > T a b l e s \ R e v e n u e \ C o l u m n s \ F e b < / K e y > < / D i a g r a m O b j e c t K e y > < D i a g r a m O b j e c t K e y > < K e y > T a b l e s \ R e v e n u e \ C o l u m n s \ M a r < / K e y > < / D i a g r a m O b j e c t K e y > < D i a g r a m O b j e c t K e y > < K e y > T a b l e s \ R e v e n u e \ C o l u m n s \ A p r < / K e y > < / D i a g r a m O b j e c t K e y > < D i a g r a m O b j e c t K e y > < K e y > T a b l e s \ R e v e n u e \ C o l u m n s \ M a y < / K e y > < / D i a g r a m O b j e c t K e y > < D i a g r a m O b j e c t K e y > < K e y > T a b l e s \ R e v e n u e \ C o l u m n s \ J u n < / K e y > < / D i a g r a m O b j e c t K e y > < D i a g r a m O b j e c t K e y > < K e y > T a b l e s \ R e v e n u e \ C o l u m n s \ T o t a l < / K e y > < / D i a g r a m O b j e c t K e y > < D i a g r a m O b j e c t K e y > < K e y > T a b l e s \ R e v e n u e \ M e a s u r e s \ S u m   o f   J u l   2 < / K e y > < / D i a g r a m O b j e c t K e y > < D i a g r a m O b j e c t K e y > < K e y > T a b l e s \ R e v e n u e \ S u m   o f   J u l   2 \ A d d i t i o n a l   I n f o \ I m p l i c i t   M e a s u r e < / K e y > < / D i a g r a m O b j e c t K e y > < D i a g r a m O b j e c t K e y > < K e y > T a b l e s \ R e v e n u e \ M e a s u r e s \ S u m   o f   A u g   2 < / K e y > < / D i a g r a m O b j e c t K e y > < D i a g r a m O b j e c t K e y > < K e y > T a b l e s \ R e v e n u e \ S u m   o f   A u g   2 \ A d d i t i o n a l   I n f o \ I m p l i c i t   M e a s u r e < / K e y > < / D i a g r a m O b j e c t K e y > < D i a g r a m O b j e c t K e y > < K e y > T a b l e s \ R e v e n u e \ M e a s u r e s \ S u m   o f   S e p   2 < / K e y > < / D i a g r a m O b j e c t K e y > < D i a g r a m O b j e c t K e y > < K e y > T a b l e s \ R e v e n u e \ S u m   o f   S e p   2 \ A d d i t i o n a l   I n f o \ I m p l i c i t   M e a s u r e < / K e y > < / D i a g r a m O b j e c t K e y > < D i a g r a m O b j e c t K e y > < K e y > T a b l e s \ R e v e n u e \ M e a s u r e s \ S u m   o f   O c t   2 < / K e y > < / D i a g r a m O b j e c t K e y > < D i a g r a m O b j e c t K e y > < K e y > T a b l e s \ R e v e n u e \ S u m   o f   O c t   2 \ A d d i t i o n a l   I n f o \ I m p l i c i t   M e a s u r e < / K e y > < / D i a g r a m O b j e c t K e y > < D i a g r a m O b j e c t K e y > < K e y > T a b l e s \ R e v e n u e \ M e a s u r e s \ S u m   o f   N o v   2 < / K e y > < / D i a g r a m O b j e c t K e y > < D i a g r a m O b j e c t K e y > < K e y > T a b l e s \ R e v e n u e \ S u m   o f   N o v   2 \ A d d i t i o n a l   I n f o \ I m p l i c i t   M e a s u r e < / K e y > < / D i a g r a m O b j e c t K e y > < D i a g r a m O b j e c t K e y > < K e y > T a b l e s \ R e v e n u e \ M e a s u r e s \ S u m   o f   D e c   2 < / K e y > < / D i a g r a m O b j e c t K e y > < D i a g r a m O b j e c t K e y > < K e y > T a b l e s \ R e v e n u e \ S u m   o f   D e c   2 \ A d d i t i o n a l   I n f o \ I m p l i c i t   M e a s u r e < / K e y > < / D i a g r a m O b j e c t K e y > < D i a g r a m O b j e c t K e y > < K e y > T a b l e s \ R e v e n u e \ M e a s u r e s \ S u m   o f   J a n   2 < / K e y > < / D i a g r a m O b j e c t K e y > < D i a g r a m O b j e c t K e y > < K e y > T a b l e s \ R e v e n u e \ S u m   o f   J a n   2 \ A d d i t i o n a l   I n f o \ I m p l i c i t   M e a s u r e < / K e y > < / D i a g r a m O b j e c t K e y > < D i a g r a m O b j e c t K e y > < K e y > T a b l e s \ R e v e n u e \ M e a s u r e s \ S u m   o f   F e b   2 < / K e y > < / D i a g r a m O b j e c t K e y > < D i a g r a m O b j e c t K e y > < K e y > T a b l e s \ R e v e n u e \ S u m   o f   F e b   2 \ A d d i t i o n a l   I n f o \ I m p l i c i t   M e a s u r e < / K e y > < / D i a g r a m O b j e c t K e y > < D i a g r a m O b j e c t K e y > < K e y > T a b l e s \ R e v e n u e \ M e a s u r e s \ S u m   o f   M a r   2 < / K e y > < / D i a g r a m O b j e c t K e y > < D i a g r a m O b j e c t K e y > < K e y > T a b l e s \ R e v e n u e \ S u m   o f   M a r   2 \ A d d i t i o n a l   I n f o \ I m p l i c i t   M e a s u r e < / K e y > < / D i a g r a m O b j e c t K e y > < D i a g r a m O b j e c t K e y > < K e y > T a b l e s \ R e v e n u e \ M e a s u r e s \ S u m   o f   A p r   2 < / K e y > < / D i a g r a m O b j e c t K e y > < D i a g r a m O b j e c t K e y > < K e y > T a b l e s \ R e v e n u e \ S u m   o f   A p r   2 \ A d d i t i o n a l   I n f o \ I m p l i c i t   M e a s u r e < / K e y > < / D i a g r a m O b j e c t K e y > < D i a g r a m O b j e c t K e y > < K e y > T a b l e s \ R e v e n u e \ M e a s u r e s \ S u m   o f   M a y   2 < / K e y > < / D i a g r a m O b j e c t K e y > < D i a g r a m O b j e c t K e y > < K e y > T a b l e s \ R e v e n u e \ S u m   o f   M a y   2 \ A d d i t i o n a l   I n f o \ I m p l i c i t   M e a s u r e < / K e y > < / D i a g r a m O b j e c t K e y > < D i a g r a m O b j e c t K e y > < K e y > T a b l e s \ R e v e n u e \ M e a s u r e s \ S u m   o f   J u n   2 < / K e y > < / D i a g r a m O b j e c t K e y > < D i a g r a m O b j e c t K e y > < K e y > T a b l e s \ R e v e n u e \ S u m   o f   J u n   2 \ A d d i t i o n a l   I n f o \ I m p l i c i t   M e a s u r e < / K e y > < / D i a g r a m O b j e c t K e y > < D i a g r a m O b j e c t K e y > < K e y > T a b l e s \ S a l e s < / K e y > < / D i a g r a m O b j e c t K e y > < D i a g r a m O b j e c t K e y > < K e y > T a b l e s \ S a l e s \ C o l u m n s \ Y e a r < / K e y > < / D i a g r a m O b j e c t K e y > < D i a g r a m O b j e c t K e y > < K e y > T a b l e s \ S a l e s \ C o l u m n s \ M o n t h < / K e y > < / D i a g r a m O b j e c t K e y > < D i a g r a m O b j e c t K e y > < K e y > T a b l e s \ S a l e s \ C o l u m n s \ M o n t h   N o < / K e y > < / D i a g r a m O b j e c t K e y > < D i a g r a m O b j e c t K e y > < K e y > T a b l e s \ S a l e s \ C o l u m n s \ Q T R < / K e y > < / D i a g r a m O b j e c t K e y > < D i a g r a m O b j e c t K e y > < K e y > T a b l e s \ S a l e s \ C o l u m n s \ C u s t o m e r   I D < / K e y > < / D i a g r a m O b j e c t K e y > < D i a g r a m O b j e c t K e y > < K e y > T a b l e s \ S a l e s \ C o l u m n s \ C o u n t r y   C o d e < / K e y > < / D i a g r a m O b j e c t K e y > < D i a g r a m O b j e c t K e y > < K e y > T a b l e s \ S a l e s \ C o l u m n s \ P r o d u c t   I D < / K e y > < / D i a g r a m O b j e c t K e y > < D i a g r a m O b j e c t K e y > < K e y > T a b l e s \ S a l e s \ C o l u m n s \ S a l e s   P e r s o n < / K e y > < / D i a g r a m O b j e c t K e y > < D i a g r a m O b j e c t K e y > < K e y > T a b l e s \ S a l e s \ C o l u m n s \ S e c t o r < / K e y > < / D i a g r a m O b j e c t K e y > < D i a g r a m O b j e c t K e y > < K e y > T a b l e s \ S a l e s \ C o l u m n s \ D e p t < / K e y > < / D i a g r a m O b j e c t K e y > < D i a g r a m O b j e c t K e y > < K e y > T a b l e s \ S a l e s \ C o l u m n s \ S u b   D e p t < / K e y > < / D i a g r a m O b j e c t K e y > < D i a g r a m O b j e c t K e y > < K e y > T a b l e s \ S a l e s \ C o l u m n s \ R e g i o n < / K e y > < / D i a g r a m O b j e c t K e y > < D i a g r a m O b j e c t K e y > < K e y > T a b l e s \ S a l e s \ C o l u m n s \ T i e r   C l i e n t < / K e y > < / D i a g r a m O b j e c t K e y > < D i a g r a m O b j e c t K e y > < K e y > T a b l e s \ S a l e s \ C o l u m n s \ V o l u m e < / K e y > < / D i a g r a m O b j e c t K e y > < D i a g r a m O b j e c t K e y > < K e y > T a b l e s \ S a l e s \ C o l u m n s \ S a l e s < / K e y > < / D i a g r a m O b j e c t K e y > < D i a g r a m O b j e c t K e y > < K e y > T a b l e s \ S a l e s \ M e a s u r e s \ S u m   o f   S a l e s < / K e y > < / D i a g r a m O b j e c t K e y > < D i a g r a m O b j e c t K e y > < K e y > T a b l e s \ S a l e s \ S u m   o f   S a l e s \ A d d i t i o n a l   I n f o \ I m p l i c i t   M e a s u r e < / K e y > < / D i a g r a m O b j e c t K e y > < D i a g r a m O b j e c t K e y > < K e y > T a b l e s \ E x p e n s e < / K e y > < / D i a g r a m O b j e c t K e y > < D i a g r a m O b j e c t K e y > < K e y > T a b l e s \ E x p e n s e \ C o l u m n s \ Y e a r < / K e y > < / D i a g r a m O b j e c t K e y > < D i a g r a m O b j e c t K e y > < K e y > T a b l e s \ E x p e n s e \ C o l u m n s \ R e g i o n < / K e y > < / D i a g r a m O b j e c t K e y > < D i a g r a m O b j e c t K e y > < K e y > T a b l e s \ E x p e n s e \ C o l u m n s \ J u l < / K e y > < / D i a g r a m O b j e c t K e y > < D i a g r a m O b j e c t K e y > < K e y > T a b l e s \ E x p e n s e \ C o l u m n s \ A u g < / K e y > < / D i a g r a m O b j e c t K e y > < D i a g r a m O b j e c t K e y > < K e y > T a b l e s \ E x p e n s e \ C o l u m n s \ S e p < / K e y > < / D i a g r a m O b j e c t K e y > < D i a g r a m O b j e c t K e y > < K e y > T a b l e s \ E x p e n s e \ C o l u m n s \ O c t < / K e y > < / D i a g r a m O b j e c t K e y > < D i a g r a m O b j e c t K e y > < K e y > T a b l e s \ E x p e n s e \ C o l u m n s \ N o v < / K e y > < / D i a g r a m O b j e c t K e y > < D i a g r a m O b j e c t K e y > < K e y > T a b l e s \ E x p e n s e \ C o l u m n s \ D e c < / K e y > < / D i a g r a m O b j e c t K e y > < D i a g r a m O b j e c t K e y > < K e y > T a b l e s \ E x p e n s e \ C o l u m n s \ J a n < / K e y > < / D i a g r a m O b j e c t K e y > < D i a g r a m O b j e c t K e y > < K e y > T a b l e s \ E x p e n s e \ C o l u m n s \ F e b < / K e y > < / D i a g r a m O b j e c t K e y > < D i a g r a m O b j e c t K e y > < K e y > T a b l e s \ E x p e n s e \ C o l u m n s \ M a r < / K e y > < / D i a g r a m O b j e c t K e y > < D i a g r a m O b j e c t K e y > < K e y > T a b l e s \ E x p e n s e \ C o l u m n s \ A p r < / K e y > < / D i a g r a m O b j e c t K e y > < D i a g r a m O b j e c t K e y > < K e y > T a b l e s \ E x p e n s e \ C o l u m n s \ M a y < / K e y > < / D i a g r a m O b j e c t K e y > < D i a g r a m O b j e c t K e y > < K e y > T a b l e s \ E x p e n s e \ C o l u m n s \ J u n < / K e y > < / D i a g r a m O b j e c t K e y > < D i a g r a m O b j e c t K e y > < K e y > T a b l e s \ E x p e n s e \ C o l u m n s \ T o t a l < / K e y > < / D i a g r a m O b j e c t K e y > < D i a g r a m O b j e c t K e y > < K e y > T a b l e s \ E x p e n s e \ M e a s u r e s \ S u m   o f   J u l < / K e y > < / D i a g r a m O b j e c t K e y > < D i a g r a m O b j e c t K e y > < K e y > T a b l e s \ E x p e n s e \ S u m   o f   J u l \ A d d i t i o n a l   I n f o \ I m p l i c i t   M e a s u r e < / K e y > < / D i a g r a m O b j e c t K e y > < D i a g r a m O b j e c t K e y > < K e y > T a b l e s \ E x p e n s e \ M e a s u r e s \ S u m   o f   A u g < / K e y > < / D i a g r a m O b j e c t K e y > < D i a g r a m O b j e c t K e y > < K e y > T a b l e s \ E x p e n s e \ S u m   o f   A u g \ A d d i t i o n a l   I n f o \ I m p l i c i t   M e a s u r e < / K e y > < / D i a g r a m O b j e c t K e y > < D i a g r a m O b j e c t K e y > < K e y > T a b l e s \ E x p e n s e \ M e a s u r e s \ S u m   o f   S e p < / K e y > < / D i a g r a m O b j e c t K e y > < D i a g r a m O b j e c t K e y > < K e y > T a b l e s \ E x p e n s e \ S u m   o f   S e p \ A d d i t i o n a l   I n f o \ I m p l i c i t   M e a s u r e < / K e y > < / D i a g r a m O b j e c t K e y > < D i a g r a m O b j e c t K e y > < K e y > T a b l e s \ E x p e n s e \ M e a s u r e s \ S u m   o f   O c t < / K e y > < / D i a g r a m O b j e c t K e y > < D i a g r a m O b j e c t K e y > < K e y > T a b l e s \ E x p e n s e \ S u m   o f   O c t \ A d d i t i o n a l   I n f o \ I m p l i c i t   M e a s u r e < / K e y > < / D i a g r a m O b j e c t K e y > < D i a g r a m O b j e c t K e y > < K e y > T a b l e s \ E x p e n s e \ M e a s u r e s \ S u m   o f   N o v < / K e y > < / D i a g r a m O b j e c t K e y > < D i a g r a m O b j e c t K e y > < K e y > T a b l e s \ E x p e n s e \ S u m   o f   N o v \ A d d i t i o n a l   I n f o \ I m p l i c i t   M e a s u r e < / K e y > < / D i a g r a m O b j e c t K e y > < D i a g r a m O b j e c t K e y > < K e y > T a b l e s \ E x p e n s e \ M e a s u r e s \ S u m   o f   D e c < / K e y > < / D i a g r a m O b j e c t K e y > < D i a g r a m O b j e c t K e y > < K e y > T a b l e s \ E x p e n s e \ S u m   o f   D e c \ A d d i t i o n a l   I n f o \ I m p l i c i t   M e a s u r e < / K e y > < / D i a g r a m O b j e c t K e y > < D i a g r a m O b j e c t K e y > < K e y > T a b l e s \ E x p e n s e \ M e a s u r e s \ S u m   o f   J a n < / K e y > < / D i a g r a m O b j e c t K e y > < D i a g r a m O b j e c t K e y > < K e y > T a b l e s \ E x p e n s e \ S u m   o f   J a n \ A d d i t i o n a l   I n f o \ I m p l i c i t   M e a s u r e < / K e y > < / D i a g r a m O b j e c t K e y > < D i a g r a m O b j e c t K e y > < K e y > T a b l e s \ E x p e n s e \ M e a s u r e s \ S u m   o f   F e b < / K e y > < / D i a g r a m O b j e c t K e y > < D i a g r a m O b j e c t K e y > < K e y > T a b l e s \ E x p e n s e \ S u m   o f   F e b \ A d d i t i o n a l   I n f o \ I m p l i c i t   M e a s u r e < / K e y > < / D i a g r a m O b j e c t K e y > < D i a g r a m O b j e c t K e y > < K e y > T a b l e s \ E x p e n s e \ M e a s u r e s \ S u m   o f   M a r < / K e y > < / D i a g r a m O b j e c t K e y > < D i a g r a m O b j e c t K e y > < K e y > T a b l e s \ E x p e n s e \ S u m   o f   M a r \ A d d i t i o n a l   I n f o \ I m p l i c i t   M e a s u r e < / K e y > < / D i a g r a m O b j e c t K e y > < D i a g r a m O b j e c t K e y > < K e y > T a b l e s \ E x p e n s e \ M e a s u r e s \ S u m   o f   A p r < / K e y > < / D i a g r a m O b j e c t K e y > < D i a g r a m O b j e c t K e y > < K e y > T a b l e s \ E x p e n s e \ S u m   o f   A p r \ A d d i t i o n a l   I n f o \ I m p l i c i t   M e a s u r e < / K e y > < / D i a g r a m O b j e c t K e y > < D i a g r a m O b j e c t K e y > < K e y > T a b l e s \ E x p e n s e \ M e a s u r e s \ S u m   o f   M a y < / K e y > < / D i a g r a m O b j e c t K e y > < D i a g r a m O b j e c t K e y > < K e y > T a b l e s \ E x p e n s e \ S u m   o f   M a y \ A d d i t i o n a l   I n f o \ I m p l i c i t   M e a s u r e < / K e y > < / D i a g r a m O b j e c t K e y > < D i a g r a m O b j e c t K e y > < K e y > T a b l e s \ E x p e n s e \ M e a s u r e s \ S u m   o f   J u n < / K e y > < / D i a g r a m O b j e c t K e y > < D i a g r a m O b j e c t K e y > < K e y > T a b l e s \ E x p e n s e \ S u m   o f   J u n \ A d d i t i o n a l   I n f o \ I m p l i c i t   M e a s u r e < / K e y > < / D i a g r a m O b j e c t K e y > < D i a g r a m O b j e c t K e y > < K e y > T a b l e s \ F i n a n c e < / K e y > < / D i a g r a m O b j e c t K e y > < D i a g r a m O b j e c t K e y > < K e y > T a b l e s \ F i n a n c e \ C o l u m n s \ D e p t < / K e y > < / D i a g r a m O b j e c t K e y > < D i a g r a m O b j e c t K e y > < K e y > T a b l e s \ F i n a n c e \ C o l u m n s \ D e p t 2 < / K e y > < / D i a g r a m O b j e c t K e y > < D i a g r a m O b j e c t K e y > < K e y > T a b l e s \ F i n a n c e \ C o l u m n s \ V a l u e < / K e y > < / D i a g r a m O b j e c t K e y > < D i a g r a m O b j e c t K e y > < K e y > T a b l e s \ O P s   E f f e c t i v e n e s s < / K e y > < / D i a g r a m O b j e c t K e y > < D i a g r a m O b j e c t K e y > < K e y > T a b l e s \ O P s   E f f e c t i v e n e s s \ C o l u m n s \ R e g i o n < / K e y > < / D i a g r a m O b j e c t K e y > < D i a g r a m O b j e c t K e y > < K e y > T a b l e s \ O P s   E f f e c t i v e n e s s \ C o l u m n s \ A c t i v i t y < / K e y > < / D i a g r a m O b j e c t K e y > < D i a g r a m O b j e c t K e y > < K e y > T a b l e s \ O P s   E f f e c t i v e n e s s \ C o l u m n s \ D e p t < / K e y > < / D i a g r a m O b j e c t K e y > < D i a g r a m O b j e c t K e y > < K e y > T a b l e s \ O P s   E f f e c t i v e n e s s \ C o l u m n s \ C Y < / K e y > < / D i a g r a m O b j e c t K e y > < D i a g r a m O b j e c t K e y > < K e y > T a b l e s \ O P s   E f f e c t i v e n e s s \ C o l u m n s \ P Y < / K e y > < / D i a g r a m O b j e c t K e y > < D i a g r a m O b j e c t K e y > < K e y > T a b l e s \ O P s   E f f e c t i v e n e s s \ C o l u m n s \ R i s k s   C Y < / K e y > < / D i a g r a m O b j e c t K e y > < D i a g r a m O b j e c t K e y > < K e y > T a b l e s \ O P s   E f f e c t i v e n e s s \ C o l u m n s \ R i s k s   P Y < / K e y > < / D i a g r a m O b j e c t K e y > < D i a g r a m O b j e c t K e y > < K e y > T a b l e s \ O P s   E f f e c t i v e n e s s \ M e a s u r e s \ S u m   o f   C Y < / K e y > < / D i a g r a m O b j e c t K e y > < D i a g r a m O b j e c t K e y > < K e y > T a b l e s \ O P s   E f f e c t i v e n e s s \ S u m   o f   C Y \ A d d i t i o n a l   I n f o \ I m p l i c i t   M e a s u r e < / K e y > < / D i a g r a m O b j e c t K e y > < D i a g r a m O b j e c t K e y > < K e y > T a b l e s \ D e p a r t m e n t < / K e y > < / D i a g r a m O b j e c t K e y > < D i a g r a m O b j e c t K e y > < K e y > T a b l e s \ D e p a r t m e n t \ C o l u m n s \ D e p t < / K e y > < / D i a g r a m O b j e c t K e y > < D i a g r a m O b j e c t K e y > < K e y > T a b l e s \ D e p a r t m e n t \ C o l u m n s \ 2 0 1 5 - 1 6 2 < / K e y > < / D i a g r a m O b j e c t K e y > < D i a g r a m O b j e c t K e y > < K e y > T a b l e s \ D e p a r t m e n t \ C o l u m n s \ 2 0 1 5 - 1 6 < / K e y > < / D i a g r a m O b j e c t K e y > < D i a g r a m O b j e c t K e y > < K e y > T a b l e s \ D e p a r t m e n t \ C o l u m n s \ 2 0 1 6 - 1 7 < / K e y > < / D i a g r a m O b j e c t K e y > < D i a g r a m O b j e c t K e y > < K e y > T a b l e s \ D e p a r t m e n t \ C o l u m n s \ 2 0 1 7 - 1 8 < / K e y > < / D i a g r a m O b j e c t K e y > < D i a g r a m O b j e c t K e y > < K e y > T a b l e s \ D e p a r t m e n t \ C o l u m n s \ 2 0 1 8 - 1 9 < / K e y > < / D i a g r a m O b j e c t K e y > < D i a g r a m O b j e c t K e y > < K e y > T a b l e s \ R i s k s < / K e y > < / D i a g r a m O b j e c t K e y > < D i a g r a m O b j e c t K e y > < K e y > T a b l e s \ R i s k s \ C o l u m n s \ R e g i o n < / K e y > < / D i a g r a m O b j e c t K e y > < D i a g r a m O b j e c t K e y > < K e y > T a b l e s \ R i s k s \ C o l u m n s \ A c t i v i t y < / K e y > < / D i a g r a m O b j e c t K e y > < D i a g r a m O b j e c t K e y > < K e y > T a b l e s \ R i s k s \ C o l u m n s \ D e p t < / K e y > < / D i a g r a m O b j e c t K e y > < D i a g r a m O b j e c t K e y > < K e y > T a b l e s \ R i s k s \ C o l u m n s \ 2 0 1 5 - 1 6 < / K e y > < / D i a g r a m O b j e c t K e y > < D i a g r a m O b j e c t K e y > < K e y > T a b l e s \ R i s k s \ C o l u m n s \ 2 0 1 6 - 1 7 < / K e y > < / D i a g r a m O b j e c t K e y > < D i a g r a m O b j e c t K e y > < K e y > T a b l e s \ R i s k s \ C o l u m n s \ 2 0 1 7 - 1 8 < / K e y > < / D i a g r a m O b j e c t K e y > < D i a g r a m O b j e c t K e y > < K e y > T a b l e s \ R i s k s \ C o l u m n s \ 2 0 1 8 - 1 9 < / K e y > < / D i a g r a m O b j e c t K e y > < D i a g r a m O b j e c t K e y > < K e y > T a b l e s \ R i s k s \ C o l u m n s \ 2 0 1 9 - 2 0 < / K e y > < / D i a g r a m O b j e c t K e y > < D i a g r a m O b j e c t K e y > < K e y > R e l a t i o n s h i p s \ & l t ; T a b l e s \ C o m m u n i t y \ C o l u m n s \ R e g i o n & g t ; - & l t ; T a b l e s \ S o c i a l \ C o l u m n s \ R e g i o n & g t ; < / K e y > < / D i a g r a m O b j e c t K e y > < D i a g r a m O b j e c t K e y > < K e y > R e l a t i o n s h i p s \ & l t ; T a b l e s \ C o m m u n i t y \ C o l u m n s \ R e g i o n & g t ; - & l t ; T a b l e s \ S o c i a l \ C o l u m n s \ R e g i o n & g t ; \ F K < / K e y > < / D i a g r a m O b j e c t K e y > < D i a g r a m O b j e c t K e y > < K e y > R e l a t i o n s h i p s \ & l t ; T a b l e s \ C o m m u n i t y \ C o l u m n s \ R e g i o n & g t ; - & l t ; T a b l e s \ S o c i a l \ C o l u m n s \ R e g i o n & g t ; \ P K < / K e y > < / D i a g r a m O b j e c t K e y > < D i a g r a m O b j e c t K e y > < K e y > R e l a t i o n s h i p s \ & l t ; T a b l e s \ C o m m u n i t y \ C o l u m n s \ R e g i o n & g t ; - & l t ; T a b l e s \ S o c i a l \ C o l u m n s \ R e g i o n & g t ; \ C r o s s F i l t e r < / K e y > < / D i a g r a m O b j e c t K e y > < D i a g r a m O b j e c t K e y > < K e y > R e l a t i o n s h i p s \ & l t ; T a b l e s \ C o m m u n i t y \ C o l u m n s \ R e g i o n & g t ; - & l t ; T a b l e s \ E n v i r o n m e n t \ C o l u m n s \ R e g i o n & g t ; < / K e y > < / D i a g r a m O b j e c t K e y > < D i a g r a m O b j e c t K e y > < K e y > R e l a t i o n s h i p s \ & l t ; T a b l e s \ C o m m u n i t y \ C o l u m n s \ R e g i o n & g t ; - & l t ; T a b l e s \ E n v i r o n m e n t \ C o l u m n s \ R e g i o n & g t ; \ F K < / K e y > < / D i a g r a m O b j e c t K e y > < D i a g r a m O b j e c t K e y > < K e y > R e l a t i o n s h i p s \ & l t ; T a b l e s \ C o m m u n i t y \ C o l u m n s \ R e g i o n & g t ; - & l t ; T a b l e s \ E n v i r o n m e n t \ C o l u m n s \ R e g i o n & g t ; \ P K < / K e y > < / D i a g r a m O b j e c t K e y > < D i a g r a m O b j e c t K e y > < K e y > R e l a t i o n s h i p s \ & l t ; T a b l e s \ C o m m u n i t y \ C o l u m n s \ R e g i o n & g t ; - & l t ; T a b l e s \ E n v i r o n m e n t \ C o l u m n s \ R e g i o n & g t ; \ C r o s s F i l t e r < / K e y > < / D i a g r a m O b j e c t K e y > < D i a g r a m O b j e c t K e y > < K e y > R e l a t i o n s h i p s \ & l t ; T a b l e s \ R e v e n u e \ C o l u m n s \ R e g i o n & g t ; - & l t ; T a b l e s \ C o m m u n i t y \ C o l u m n s \ R e g i o n & g t ; < / K e y > < / D i a g r a m O b j e c t K e y > < D i a g r a m O b j e c t K e y > < K e y > R e l a t i o n s h i p s \ & l t ; T a b l e s \ R e v e n u e \ C o l u m n s \ R e g i o n & g t ; - & l t ; T a b l e s \ C o m m u n i t y \ C o l u m n s \ R e g i o n & g t ; \ F K < / K e y > < / D i a g r a m O b j e c t K e y > < D i a g r a m O b j e c t K e y > < K e y > R e l a t i o n s h i p s \ & l t ; T a b l e s \ R e v e n u e \ C o l u m n s \ R e g i o n & g t ; - & l t ; T a b l e s \ C o m m u n i t y \ C o l u m n s \ R e g i o n & g t ; \ P K < / K e y > < / D i a g r a m O b j e c t K e y > < D i a g r a m O b j e c t K e y > < K e y > R e l a t i o n s h i p s \ & l t ; T a b l e s \ R e v e n u e \ C o l u m n s \ R e g i o n & g t ; - & l t ; T a b l e s \ C o m m u n i t y \ C o l u m n s \ R e g i o n & g t ; \ C r o s s F i l t e r < / K e y > < / D i a g r a m O b j e c t K e y > < D i a g r a m O b j e c t K e y > < K e y > R e l a t i o n s h i p s \ & l t ; T a b l e s \ S a l e s \ C o l u m n s \ R e g i o n & g t ; - & l t ; T a b l e s \ C o m m u n i t y \ C o l u m n s \ R e g i o n & g t ; < / K e y > < / D i a g r a m O b j e c t K e y > < D i a g r a m O b j e c t K e y > < K e y > R e l a t i o n s h i p s \ & l t ; T a b l e s \ S a l e s \ C o l u m n s \ R e g i o n & g t ; - & l t ; T a b l e s \ C o m m u n i t y \ C o l u m n s \ R e g i o n & g t ; \ F K < / K e y > < / D i a g r a m O b j e c t K e y > < D i a g r a m O b j e c t K e y > < K e y > R e l a t i o n s h i p s \ & l t ; T a b l e s \ S a l e s \ C o l u m n s \ R e g i o n & g t ; - & l t ; T a b l e s \ C o m m u n i t y \ C o l u m n s \ R e g i o n & g t ; \ P K < / K e y > < / D i a g r a m O b j e c t K e y > < D i a g r a m O b j e c t K e y > < K e y > R e l a t i o n s h i p s \ & l t ; T a b l e s \ S a l e s \ C o l u m n s \ R e g i o n & g t ; - & l t ; T a b l e s \ C o m m u n i t y \ C o l u m n s \ R e g i o n & g t ; \ C r o s s F i l t e r < / K e y > < / D i a g r a m O b j e c t K e y > < D i a g r a m O b j e c t K e y > < K e y > R e l a t i o n s h i p s \ & l t ; T a b l e s \ E x p e n s e \ C o l u m n s \ R e g i o n & g t ; - & l t ; T a b l e s \ C o m m u n i t y \ C o l u m n s \ R e g i o n & g t ; < / K e y > < / D i a g r a m O b j e c t K e y > < D i a g r a m O b j e c t K e y > < K e y > R e l a t i o n s h i p s \ & l t ; T a b l e s \ E x p e n s e \ C o l u m n s \ R e g i o n & g t ; - & l t ; T a b l e s \ C o m m u n i t y \ C o l u m n s \ R e g i o n & g t ; \ F K < / K e y > < / D i a g r a m O b j e c t K e y > < D i a g r a m O b j e c t K e y > < K e y > R e l a t i o n s h i p s \ & l t ; T a b l e s \ E x p e n s e \ C o l u m n s \ R e g i o n & g t ; - & l t ; T a b l e s \ C o m m u n i t y \ C o l u m n s \ R e g i o n & g t ; \ P K < / K e y > < / D i a g r a m O b j e c t K e y > < D i a g r a m O b j e c t K e y > < K e y > R e l a t i o n s h i p s \ & l t ; T a b l e s \ E x p e n s e \ C o l u m n s \ R e g i o n & g t ; - & l t ; T a b l e s \ C o m m u n i t y \ C o l u m n s \ R e g i o n & g t ; \ C r o s s F i l t e r < / K e y > < / D i a g r a m O b j e c t K e y > < D i a g r a m O b j e c t K e y > < K e y > R e l a t i o n s h i p s \ & l t ; T a b l e s \ F i n a n c e \ C o l u m n s \ D e p t 2 & g t ; - & l t ; T a b l e s \ D e p a r t m e n t \ C o l u m n s \ D e p t & g t ; < / K e y > < / D i a g r a m O b j e c t K e y > < D i a g r a m O b j e c t K e y > < K e y > R e l a t i o n s h i p s \ & l t ; T a b l e s \ F i n a n c e \ C o l u m n s \ D e p t 2 & g t ; - & l t ; T a b l e s \ D e p a r t m e n t \ C o l u m n s \ D e p t & g t ; \ F K < / K e y > < / D i a g r a m O b j e c t K e y > < D i a g r a m O b j e c t K e y > < K e y > R e l a t i o n s h i p s \ & l t ; T a b l e s \ F i n a n c e \ C o l u m n s \ D e p t 2 & g t ; - & l t ; T a b l e s \ D e p a r t m e n t \ C o l u m n s \ D e p t & g t ; \ P K < / K e y > < / D i a g r a m O b j e c t K e y > < D i a g r a m O b j e c t K e y > < K e y > R e l a t i o n s h i p s \ & l t ; T a b l e s \ F i n a n c e \ C o l u m n s \ D e p t 2 & g t ; - & l t ; T a b l e s \ D e p a r t m e n t \ C o l u m n s \ D e p t & g t ; \ C r o s s F i l t e r < / K e y > < / D i a g r a m O b j e c t K e y > < D i a g r a m O b j e c t K e y > < K e y > R e l a t i o n s h i p s \ & l t ; T a b l e s \ O P s   E f f e c t i v e n e s s \ C o l u m n s \ R e g i o n & g t ; - & l t ; T a b l e s \ C o m m u n i t y \ C o l u m n s \ R e g i o n & g t ; < / K e y > < / D i a g r a m O b j e c t K e y > < D i a g r a m O b j e c t K e y > < K e y > R e l a t i o n s h i p s \ & l t ; T a b l e s \ O P s   E f f e c t i v e n e s s \ C o l u m n s \ R e g i o n & g t ; - & l t ; T a b l e s \ C o m m u n i t y \ C o l u m n s \ R e g i o n & g t ; \ F K < / K e y > < / D i a g r a m O b j e c t K e y > < D i a g r a m O b j e c t K e y > < K e y > R e l a t i o n s h i p s \ & l t ; T a b l e s \ O P s   E f f e c t i v e n e s s \ C o l u m n s \ R e g i o n & g t ; - & l t ; T a b l e s \ C o m m u n i t y \ C o l u m n s \ R e g i o n & g t ; \ P K < / K e y > < / D i a g r a m O b j e c t K e y > < D i a g r a m O b j e c t K e y > < K e y > R e l a t i o n s h i p s \ & l t ; T a b l e s \ O P s   E f f e c t i v e n e s s \ C o l u m n s \ R e g i o n & g t ; - & l t ; T a b l e s \ C o m m u n i t y \ C o l u m n s \ R e g i o n & g t ; \ C r o s s F i l t e r < / K e y > < / D i a g r a m O b j e c t K e y > < D i a g r a m O b j e c t K e y > < K e y > R e l a t i o n s h i p s \ & l t ; T a b l e s \ O P s   E f f e c t i v e n e s s \ C o l u m n s \ D e p t & g t ; - & l t ; T a b l e s \ D e p a r t m e n t \ C o l u m n s \ D e p t & g t ; < / K e y > < / D i a g r a m O b j e c t K e y > < D i a g r a m O b j e c t K e y > < K e y > R e l a t i o n s h i p s \ & l t ; T a b l e s \ O P s   E f f e c t i v e n e s s \ C o l u m n s \ D e p t & g t ; - & l t ; T a b l e s \ D e p a r t m e n t \ C o l u m n s \ D e p t & g t ; \ F K < / K e y > < / D i a g r a m O b j e c t K e y > < D i a g r a m O b j e c t K e y > < K e y > R e l a t i o n s h i p s \ & l t ; T a b l e s \ O P s   E f f e c t i v e n e s s \ C o l u m n s \ D e p t & g t ; - & l t ; T a b l e s \ D e p a r t m e n t \ C o l u m n s \ D e p t & g t ; \ P K < / K e y > < / D i a g r a m O b j e c t K e y > < D i a g r a m O b j e c t K e y > < K e y > R e l a t i o n s h i p s \ & l t ; T a b l e s \ O P s   E f f e c t i v e n e s s \ C o l u m n s \ D e p t & g t ; - & l t ; T a b l e s \ D e p a r t m e n t \ C o l u m n s \ D e p t & g t ; \ C r o s s F i l t e r < / K e y > < / D i a g r a m O b j e c t K e y > < D i a g r a m O b j e c t K e y > < K e y > R e l a t i o n s h i p s \ & l t ; T a b l e s \ R i s k s \ C o l u m n s \ R e g i o n & g t ; - & l t ; T a b l e s \ C o m m u n i t y \ C o l u m n s \ R e g i o n & g t ; < / K e y > < / D i a g r a m O b j e c t K e y > < D i a g r a m O b j e c t K e y > < K e y > R e l a t i o n s h i p s \ & l t ; T a b l e s \ R i s k s \ C o l u m n s \ R e g i o n & g t ; - & l t ; T a b l e s \ C o m m u n i t y \ C o l u m n s \ R e g i o n & g t ; \ F K < / K e y > < / D i a g r a m O b j e c t K e y > < D i a g r a m O b j e c t K e y > < K e y > R e l a t i o n s h i p s \ & l t ; T a b l e s \ R i s k s \ C o l u m n s \ R e g i o n & g t ; - & l t ; T a b l e s \ C o m m u n i t y \ C o l u m n s \ R e g i o n & g t ; \ P K < / K e y > < / D i a g r a m O b j e c t K e y > < D i a g r a m O b j e c t K e y > < K e y > R e l a t i o n s h i p s \ & l t ; T a b l e s \ R i s k s \ C o l u m n s \ R e g i o n & g t ; - & l t ; T a b l e s \ C o m m u n i t y \ C o l u m n s \ R e g i o n & g t ; \ C r o s s F i l t e r < / K e y > < / D i a g r a m O b j e c t K e y > < / A l l K e y s > < S e l e c t e d K e y s > < D i a g r a m O b j e c t K e y > < K e y > R e l a t i o n s h i p s \ & l t ; T a b l e s \ C o m m u n i t y \ C o l u m n s \ R e g i o n & g t ; - & l t ; T a b l e s \ E n v i r o n m e n t \ C o l u m n s \ R e g i o n & g t ; 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 T a g s \ T a b l e s \ & l t ; T a b l e s \ C o m m u n i t y & g t ; < / K e y > < / a : K e y > < a : V a l u e   i : t y p e = " D i a g r a m D i s p l a y T a g V i e w S t a t e " > < I s N o t F i l t e r e d O u t > t r u e < / I s N o t F i l t e r e d O u t > < / a : V a l u e > < / a : K e y V a l u e O f D i a g r a m O b j e c t K e y a n y T y p e z b w N T n L X > < a : K e y V a l u e O f D i a g r a m O b j e c t K e y a n y T y p e z b w N T n L X > < a : K e y > < K e y > D y n a m i c   T a g s \ T a b l e s \ & l t ; T a b l e s \ S o c i a l & g t ; < / K e y > < / a : K e y > < a : V a l u e   i : t y p e = " D i a g r a m D i s p l a y T a g V i e w S t a t e " > < I s N o t F i l t e r e d O u t > t r u e < / I s N o t F i l t e r e d O u t > < / a : V a l u e > < / a : K e y V a l u e O f D i a g r a m O b j e c t K e y a n y T y p e z b w N T n L X > < a : K e y V a l u e O f D i a g r a m O b j e c t K e y a n y T y p e z b w N T n L X > < a : K e y > < K e y > D y n a m i c   T a g s \ T a b l e s \ & l t ; T a b l e s \ E n v i r o n m e n t & g t ; < / K e y > < / a : K e y > < a : V a l u e   i : t y p e = " D i a g r a m D i s p l a y T a g V i e w S t a t e " > < I s N o t F i l t e r e d O u t > t r u e < / I s N o t F i l t e r e d O u t > < / a : V a l u e > < / a : K e y V a l u e O f D i a g r a m O b j e c t K e y a n y T y p e z b w N T n L X > < a : K e y V a l u e O f D i a g r a m O b j e c t K e y a n y T y p e z b w N T n L X > < a : K e y > < K e y > D y n a m i c   T a g s \ T a b l e s \ & l t ; T a b l e s \ R e v e n u e & g t ; 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 T a g s \ T a b l e s \ & l t ; T a b l e s \ E x p e n s e & g t ; < / K e y > < / a : K e y > < a : V a l u e   i : t y p e = " D i a g r a m D i s p l a y T a g V i e w S t a t e " > < I s N o t F i l t e r e d O u t > t r u e < / I s N o t F i l t e r e d O u t > < / a : V a l u e > < / a : K e y V a l u e O f D i a g r a m O b j e c t K e y a n y T y p e z b w N T n L X > < a : K e y V a l u e O f D i a g r a m O b j e c t K e y a n y T y p e z b w N T n L X > < a : K e y > < K e y > D y n a m i c   T a g s \ T a b l e s \ & l t ; T a b l e s \ F i n a n c e & g t ; < / K e y > < / a : K e y > < a : V a l u e   i : t y p e = " D i a g r a m D i s p l a y T a g V i e w S t a t e " > < I s N o t F i l t e r e d O u t > t r u e < / I s N o t F i l t e r e d O u t > < / a : V a l u e > < / a : K e y V a l u e O f D i a g r a m O b j e c t K e y a n y T y p e z b w N T n L X > < a : K e y V a l u e O f D i a g r a m O b j e c t K e y a n y T y p e z b w N T n L X > < a : K e y > < K e y > D y n a m i c   T a g s \ T a b l e s \ & l t ; T a b l e s \ O P s   E f f e c t i v e n e s s & g t ; 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 T a g s \ T a b l e s \ & l t ; T a b l e s \ R i s k s & g t ; < / K e y > < / a : K e y > < a : V a l u e   i : t y p e = " D i a g r a m D i s p l a y T a g V i e w S t a t e " > < I s N o t F i l t e r e d O u t > t r u e < / I s N o t F i l t e r e d O u t > < / a : V a l u e > < / a : K e y V a l u e O f D i a g r a m O b j e c t K e y a n y T y p e z b w N T n L X > < a : K e y V a l u e O f D i a g r a m O b j e c t K e y a n y T y p e z b w N T n L X > < a : K e y > < K e y > T a b l e s \ C o m m u n i t y < / K e y > < / a : K e y > < a : V a l u e   i : t y p e = " D i a g r a m D i s p l a y N o d e V i e w S t a t e " > < H e i g h t > 1 5 0 < / H e i g h t > < I s E x p a n d e d > t r u e < / I s E x p a n d e d > < L a y e d O u t > t r u e < / L a y e d O u t > < L e f t > 3 2 9 . 9 0 3 8 1 0 5 6 7 6 6 5 8 < / L e f t > < T a b I n d e x > 1 < / T a b I n d e x > < T o p > 2 7 5 . 3 3 1 6 6 2 2 2 1 1 7 5 6 3 < / T o p > < W i d t h > 2 0 0 < / W i d t h > < / a : V a l u e > < / a : K e y V a l u e O f D i a g r a m O b j e c t K e y a n y T y p e z b w N T n L X > < a : K e y V a l u e O f D i a g r a m O b j e c t K e y a n y T y p e z b w N T n L X > < a : K e y > < K e y > T a b l e s \ C o m m u n i t y \ C o l u m n s \ R e g i o n < / K e y > < / a : K e y > < a : V a l u e   i : t y p e = " D i a g r a m D i s p l a y N o d e V i e w S t a t e " > < H e i g h t > 1 5 0 < / H e i g h t > < I s E x p a n d e d > t r u e < / I s E x p a n d e d > < W i d t h > 2 0 0 < / W i d t h > < / a : V a l u e > < / a : K e y V a l u e O f D i a g r a m O b j e c t K e y a n y T y p e z b w N T n L X > < a : K e y V a l u e O f D i a g r a m O b j e c t K e y a n y T y p e z b w N T n L X > < a : K e y > < K e y > T a b l e s \ C o m m u n i t y \ C o l u m n s \ S e g m e n t < / K e y > < / a : K e y > < a : V a l u e   i : t y p e = " D i a g r a m D i s p l a y N o d e V i e w S t a t e " > < H e i g h t > 1 5 0 < / H e i g h t > < I s E x p a n d e d > t r u e < / I s E x p a n d e d > < W i d t h > 2 0 0 < / W i d t h > < / a : V a l u e > < / a : K e y V a l u e O f D i a g r a m O b j e c t K e y a n y T y p e z b w N T n L X > < a : K e y V a l u e O f D i a g r a m O b j e c t K e y a n y T y p e z b w N T n L X > < a : K e y > < K e y > T a b l e s \ C o m m u n i t y \ C o l u m n s \ C h a n g e < / K e y > < / a : K e y > < a : V a l u e   i : t y p e = " D i a g r a m D i s p l a y N o d e V i e w S t a t e " > < H e i g h t > 1 5 0 < / H e i g h t > < I s E x p a n d e d > t r u e < / I s E x p a n d e d > < W i d t h > 2 0 0 < / W i d t h > < / a : V a l u e > < / a : K e y V a l u e O f D i a g r a m O b j e c t K e y a n y T y p e z b w N T n L X > < a : K e y V a l u e O f D i a g r a m O b j e c t K e y a n y T y p e z b w N T n L X > < a : K e y > < K e y > T a b l e s \ C o m m u n i t y \ C o l u m n s \ D e s c < / K e y > < / a : K e y > < a : V a l u e   i : t y p e = " D i a g r a m D i s p l a y N o d e V i e w S t a t e " > < H e i g h t > 1 5 0 < / H e i g h t > < I s E x p a n d e d > t r u e < / I s E x p a n d e d > < W i d t h > 2 0 0 < / W i d t h > < / a : V a l u e > < / a : K e y V a l u e O f D i a g r a m O b j e c t K e y a n y T y p e z b w N T n L X > < a : K e y V a l u e O f D i a g r a m O b j e c t K e y a n y T y p e z b w N T n L X > < a : K e y > < K e y > T a b l e s \ C o m m u n i t y \ M e a s u r e s \ S u m   o f   C h a n g e < / K e y > < / a : K e y > < a : V a l u e   i : t y p e = " D i a g r a m D i s p l a y N o d e V i e w S t a t e " > < H e i g h t > 1 5 0 < / H e i g h t > < I s E x p a n d e d > t r u e < / I s E x p a n d e d > < W i d t h > 2 0 0 < / W i d t h > < / a : V a l u e > < / a : K e y V a l u e O f D i a g r a m O b j e c t K e y a n y T y p e z b w N T n L X > < a : K e y V a l u e O f D i a g r a m O b j e c t K e y a n y T y p e z b w N T n L X > < a : K e y > < K e y > T a b l e s \ C o m m u n i t y \ S u m   o f   C h a n g e \ A d d i t i o n a l   I n f o \ I m p l i c i t   M e a s u r e < / K e y > < / a : K e y > < a : V a l u e   i : t y p e = " D i a g r a m D i s p l a y V i e w S t a t e I D i a g r a m T a g A d d i t i o n a l I n f o " / > < / a : K e y V a l u e O f D i a g r a m O b j e c t K e y a n y T y p e z b w N T n L X > < a : K e y V a l u e O f D i a g r a m O b j e c t K e y a n y T y p e z b w N T n L X > < a : K e y > < K e y > T a b l e s \ S o c i a l < / K e y > < / a : K e y > < a : V a l u e   i : t y p e = " D i a g r a m D i s p l a y N o d e V i e w S t a t e " > < H e i g h t > 1 5 0 < / H e i g h t > < I s E x p a n d e d > t r u e < / I s E x p a n d e d > < L a y e d O u t > t r u e < / L a y e d O u t > < L e f t > 6 5 9 . 8 0 7 6 2 1 1 3 5 3 3 1 6 < / L e f t > < T a b I n d e x > 9 < / T a b I n d e x > < T o p > 5 0 6 . 0 9 3 7 4 4 1 1 2 2 8 5 3 2 < / T o p > < W i d t h > 2 0 0 < / W i d t h > < / a : V a l u e > < / a : K e y V a l u e O f D i a g r a m O b j e c t K e y a n y T y p e z b w N T n L X > < a : K e y V a l u e O f D i a g r a m O b j e c t K e y a n y T y p e z b w N T n L X > < a : K e y > < K e y > T a b l e s \ S o c i a l \ C o l u m n s \ R e g i o n < / K e y > < / a : K e y > < a : V a l u e   i : t y p e = " D i a g r a m D i s p l a y N o d e V i e w S t a t e " > < H e i g h t > 1 5 0 < / H e i g h t > < I s E x p a n d e d > t r u e < / I s E x p a n d e d > < W i d t h > 2 0 0 < / W i d t h > < / a : V a l u e > < / a : K e y V a l u e O f D i a g r a m O b j e c t K e y a n y T y p e z b w N T n L X > < a : K e y V a l u e O f D i a g r a m O b j e c t K e y a n y T y p e z b w N T n L X > < a : K e y > < K e y > T a b l e s \ S o c i a l \ C o l u m n s \ S e g m e n t < / K e y > < / a : K e y > < a : V a l u e   i : t y p e = " D i a g r a m D i s p l a y N o d e V i e w S t a t e " > < H e i g h t > 1 5 0 < / H e i g h t > < I s E x p a n d e d > t r u e < / I s E x p a n d e d > < W i d t h > 2 0 0 < / W i d t h > < / a : V a l u e > < / a : K e y V a l u e O f D i a g r a m O b j e c t K e y a n y T y p e z b w N T n L X > < a : K e y V a l u e O f D i a g r a m O b j e c t K e y a n y T y p e z b w N T n L X > < a : K e y > < K e y > T a b l e s \ S o c i a l \ C o l u m n s \ C h a n g e < / K e y > < / a : K e y > < a : V a l u e   i : t y p e = " D i a g r a m D i s p l a y N o d e V i e w S t a t e " > < H e i g h t > 1 5 0 < / H e i g h t > < I s E x p a n d e d > t r u e < / I s E x p a n d e d > < W i d t h > 2 0 0 < / W i d t h > < / a : V a l u e > < / a : K e y V a l u e O f D i a g r a m O b j e c t K e y a n y T y p e z b w N T n L X > < a : K e y V a l u e O f D i a g r a m O b j e c t K e y a n y T y p e z b w N T n L X > < a : K e y > < K e y > T a b l e s \ S o c i a l \ C o l u m n s \ D e s c < / K e y > < / a : K e y > < a : V a l u e   i : t y p e = " D i a g r a m D i s p l a y N o d e V i e w S t a t e " > < H e i g h t > 1 5 0 < / H e i g h t > < I s E x p a n d e d > t r u e < / I s E x p a n d e d > < W i d t h > 2 0 0 < / W i d t h > < / a : V a l u e > < / a : K e y V a l u e O f D i a g r a m O b j e c t K e y a n y T y p e z b w N T n L X > < a : K e y V a l u e O f D i a g r a m O b j e c t K e y a n y T y p e z b w N T n L X > < a : K e y > < K e y > T a b l e s \ S o c i a l \ M e a s u r e s \ S u m   o f   C h a n g e   3 < / K e y > < / a : K e y > < a : V a l u e   i : t y p e = " D i a g r a m D i s p l a y N o d e V i e w S t a t e " > < H e i g h t > 1 5 0 < / H e i g h t > < I s E x p a n d e d > t r u e < / I s E x p a n d e d > < W i d t h > 2 0 0 < / W i d t h > < / a : V a l u e > < / a : K e y V a l u e O f D i a g r a m O b j e c t K e y a n y T y p e z b w N T n L X > < a : K e y V a l u e O f D i a g r a m O b j e c t K e y a n y T y p e z b w N T n L X > < a : K e y > < K e y > T a b l e s \ S o c i a l \ S u m   o f   C h a n g e   3 \ A d d i t i o n a l   I n f o \ I m p l i c i t   M e a s u r e < / K e y > < / a : K e y > < a : V a l u e   i : t y p e = " D i a g r a m D i s p l a y V i e w S t a t e I D i a g r a m T a g A d d i t i o n a l I n f o " / > < / a : K e y V a l u e O f D i a g r a m O b j e c t K e y a n y T y p e z b w N T n L X > < a : K e y V a l u e O f D i a g r a m O b j e c t K e y a n y T y p e z b w N T n L X > < a : K e y > < K e y > T a b l e s \ E n v i r o n m e n t < / K e y > < / a : K e y > < a : V a l u e   i : t y p e = " D i a g r a m D i s p l a y N o d e V i e w S t a t e " > < H e i g h t > 1 5 0 < / H e i g h t > < I s E x p a n d e d > t r u e < / I s E x p a n d e d > < L a y e d O u t > t r u e < / L a y e d O u t > < W i d t h > 1 7 0 . 3 9 9 9 9 9 9 9 9 9 9 9 9 8 < / W i d t h > < / a : V a l u e > < / a : K e y V a l u e O f D i a g r a m O b j e c t K e y a n y T y p e z b w N T n L X > < a : K e y V a l u e O f D i a g r a m O b j e c t K e y a n y T y p e z b w N T n L X > < a : K e y > < K e y > T a b l e s \ E n v i r o n m e n t \ C o l u m n s \ R e g i o n < / K e y > < / a : K e y > < a : V a l u e   i : t y p e = " D i a g r a m D i s p l a y N o d e V i e w S t a t e " > < H e i g h t > 1 5 0 < / H e i g h t > < I s E x p a n d e d > t r u e < / I s E x p a n d e d > < W i d t h > 2 0 0 < / W i d t h > < / a : V a l u e > < / a : K e y V a l u e O f D i a g r a m O b j e c t K e y a n y T y p e z b w N T n L X > < a : K e y V a l u e O f D i a g r a m O b j e c t K e y a n y T y p e z b w N T n L X > < a : K e y > < K e y > T a b l e s \ E n v i r o n m e n t \ C o l u m n s \ S e g m e n t < / K e y > < / a : K e y > < a : V a l u e   i : t y p e = " D i a g r a m D i s p l a y N o d e V i e w S t a t e " > < H e i g h t > 1 5 0 < / H e i g h t > < I s E x p a n d e d > t r u e < / I s E x p a n d e d > < W i d t h > 2 0 0 < / W i d t h > < / a : V a l u e > < / a : K e y V a l u e O f D i a g r a m O b j e c t K e y a n y T y p e z b w N T n L X > < a : K e y V a l u e O f D i a g r a m O b j e c t K e y a n y T y p e z b w N T n L X > < a : K e y > < K e y > T a b l e s \ E n v i r o n m e n t \ C o l u m n s \ C h a n g e < / K e y > < / a : K e y > < a : V a l u e   i : t y p e = " D i a g r a m D i s p l a y N o d e V i e w S t a t e " > < H e i g h t > 1 5 0 < / H e i g h t > < I s E x p a n d e d > t r u e < / I s E x p a n d e d > < W i d t h > 2 0 0 < / W i d t h > < / a : V a l u e > < / a : K e y V a l u e O f D i a g r a m O b j e c t K e y a n y T y p e z b w N T n L X > < a : K e y V a l u e O f D i a g r a m O b j e c t K e y a n y T y p e z b w N T n L X > < a : K e y > < K e y > T a b l e s \ E n v i r o n m e n t \ C o l u m n s \ D e s c < / K e y > < / a : K e y > < a : V a l u e   i : t y p e = " D i a g r a m D i s p l a y N o d e V i e w S t a t e " > < H e i g h t > 1 5 0 < / H e i g h t > < I s E x p a n d e d > t r u e < / I s E x p a n d e d > < W i d t h > 2 0 0 < / W i d t h > < / a : V a l u e > < / a : K e y V a l u e O f D i a g r a m O b j e c t K e y a n y T y p e z b w N T n L X > < a : K e y V a l u e O f D i a g r a m O b j e c t K e y a n y T y p e z b w N T n L X > < a : K e y > < K e y > T a b l e s \ E n v i r o n m e n t \ M e a s u r e s \ S u m   o f   C h a n g e   2 < / K e y > < / a : K e y > < a : V a l u e   i : t y p e = " D i a g r a m D i s p l a y N o d e V i e w S t a t e " > < H e i g h t > 1 5 0 < / H e i g h t > < I s E x p a n d e d > t r u e < / I s E x p a n d e d > < W i d t h > 2 0 0 < / W i d t h > < / a : V a l u e > < / a : K e y V a l u e O f D i a g r a m O b j e c t K e y a n y T y p e z b w N T n L X > < a : K e y V a l u e O f D i a g r a m O b j e c t K e y a n y T y p e z b w N T n L X > < a : K e y > < K e y > T a b l e s \ E n v i r o n m e n t \ S u m   o f   C h a n g e   2 \ A d d i t i o n a l   I n f o \ I m p l i c i t   M e a s u r e < / K e y > < / a : K e y > < a : V a l u e   i : t y p e = " D i a g r a m D i s p l a y V i e w S t a t e I D i a g r a m T a g A d d i t i o n a l I n f o " / > < / a : K e y V a l u e O f D i a g r a m O b j e c t K e y a n y T y p e z b w N T n L X > < a : K e y V a l u e O f D i a g r a m O b j e c t K e y a n y T y p e z b w N T n L X > < a : K e y > < K e y > T a b l e s \ R e v e n u e < / K e y > < / a : K e y > < a : V a l u e   i : t y p e = " D i a g r a m D i s p l a y N o d e V i e w S t a t e " > < H e i g h t > 1 5 0 < / H e i g h t > < I s E x p a n d e d > t r u e < / I s E x p a n d e d > < L a y e d O u t > t r u e < / L a y e d O u t > < L e f t > 8 9 9 . 8 0 7 6 2 1 1 3 5 3 3 1 6 < / L e f t > < T a b I n d e x > 2 < / T a b I n d e x > < T o p > 2 5 3 . 0 4 6 8 7 2 0 5 6 1 4 2 6 6 < / T o p > < W i d t h > 2 0 0 < / W i d t h > < / a : V a l u e > < / a : K e y V a l u e O f D i a g r a m O b j e c t K e y a n y T y p e z b w N T n L X > < a : K e y V a l u e O f D i a g r a m O b j e c t K e y a n y T y p e z b w N T n L X > < a : K e y > < K e y > T a b l e s \ R e v e n u e \ C o l u m n s \ Y e a r < / K e y > < / a : K e y > < a : V a l u e   i : t y p e = " D i a g r a m D i s p l a y N o d e V i e w S t a t e " > < H e i g h t > 1 5 0 < / H e i g h t > < I s E x p a n d e d > t r u e < / I s E x p a n d e d > < W i d t h > 2 0 0 < / W i d t h > < / a : V a l u e > < / a : K e y V a l u e O f D i a g r a m O b j e c t K e y a n y T y p e z b w N T n L X > < a : K e y V a l u e O f D i a g r a m O b j e c t K e y a n y T y p e z b w N T n L X > < a : K e y > < K e y > T a b l e s \ R e v e n u e \ C o l u m n s \ R e g i o n < / K e y > < / a : K e y > < a : V a l u e   i : t y p e = " D i a g r a m D i s p l a y N o d e V i e w S t a t e " > < H e i g h t > 1 5 0 < / H e i g h t > < I s E x p a n d e d > t r u e < / I s E x p a n d e d > < W i d t h > 2 0 0 < / W i d t h > < / a : V a l u e > < / a : K e y V a l u e O f D i a g r a m O b j e c t K e y a n y T y p e z b w N T n L X > < a : K e y V a l u e O f D i a g r a m O b j e c t K e y a n y T y p e z b w N T n L X > < a : K e y > < K e y > T a b l e s \ R e v e n u e \ C o l u m n s \ J u l < / K e y > < / a : K e y > < a : V a l u e   i : t y p e = " D i a g r a m D i s p l a y N o d e V i e w S t a t e " > < H e i g h t > 1 5 0 < / H e i g h t > < I s E x p a n d e d > t r u e < / I s E x p a n d e d > < W i d t h > 2 0 0 < / W i d t h > < / a : V a l u e > < / a : K e y V a l u e O f D i a g r a m O b j e c t K e y a n y T y p e z b w N T n L X > < a : K e y V a l u e O f D i a g r a m O b j e c t K e y a n y T y p e z b w N T n L X > < a : K e y > < K e y > T a b l e s \ R e v e n u e \ C o l u m n s \ A u g < / K e y > < / a : K e y > < a : V a l u e   i : t y p e = " D i a g r a m D i s p l a y N o d e V i e w S t a t e " > < H e i g h t > 1 5 0 < / H e i g h t > < I s E x p a n d e d > t r u e < / I s E x p a n d e d > < W i d t h > 2 0 0 < / W i d t h > < / a : V a l u e > < / a : K e y V a l u e O f D i a g r a m O b j e c t K e y a n y T y p e z b w N T n L X > < a : K e y V a l u e O f D i a g r a m O b j e c t K e y a n y T y p e z b w N T n L X > < a : K e y > < K e y > T a b l e s \ R e v e n u e \ C o l u m n s \ S e p < / K e y > < / a : K e y > < a : V a l u e   i : t y p e = " D i a g r a m D i s p l a y N o d e V i e w S t a t e " > < H e i g h t > 1 5 0 < / H e i g h t > < I s E x p a n d e d > t r u e < / I s E x p a n d e d > < W i d t h > 2 0 0 < / W i d t h > < / a : V a l u e > < / a : K e y V a l u e O f D i a g r a m O b j e c t K e y a n y T y p e z b w N T n L X > < a : K e y V a l u e O f D i a g r a m O b j e c t K e y a n y T y p e z b w N T n L X > < a : K e y > < K e y > T a b l e s \ R e v e n u e \ C o l u m n s \ O c t < / K e y > < / a : K e y > < a : V a l u e   i : t y p e = " D i a g r a m D i s p l a y N o d e V i e w S t a t e " > < H e i g h t > 1 5 0 < / H e i g h t > < I s E x p a n d e d > t r u e < / I s E x p a n d e d > < W i d t h > 2 0 0 < / W i d t h > < / a : V a l u e > < / a : K e y V a l u e O f D i a g r a m O b j e c t K e y a n y T y p e z b w N T n L X > < a : K e y V a l u e O f D i a g r a m O b j e c t K e y a n y T y p e z b w N T n L X > < a : K e y > < K e y > T a b l e s \ R e v e n u e \ C o l u m n s \ N o v < / K e y > < / a : K e y > < a : V a l u e   i : t y p e = " D i a g r a m D i s p l a y N o d e V i e w S t a t e " > < H e i g h t > 1 5 0 < / H e i g h t > < I s E x p a n d e d > t r u e < / I s E x p a n d e d > < W i d t h > 2 0 0 < / W i d t h > < / a : V a l u e > < / a : K e y V a l u e O f D i a g r a m O b j e c t K e y a n y T y p e z b w N T n L X > < a : K e y V a l u e O f D i a g r a m O b j e c t K e y a n y T y p e z b w N T n L X > < a : K e y > < K e y > T a b l e s \ R e v e n u e \ C o l u m n s \ D e c < / K e y > < / a : K e y > < a : V a l u e   i : t y p e = " D i a g r a m D i s p l a y N o d e V i e w S t a t e " > < H e i g h t > 1 5 0 < / H e i g h t > < I s E x p a n d e d > t r u e < / I s E x p a n d e d > < W i d t h > 2 0 0 < / W i d t h > < / a : V a l u e > < / a : K e y V a l u e O f D i a g r a m O b j e c t K e y a n y T y p e z b w N T n L X > < a : K e y V a l u e O f D i a g r a m O b j e c t K e y a n y T y p e z b w N T n L X > < a : K e y > < K e y > T a b l e s \ R e v e n u e \ C o l u m n s \ J a n < / K e y > < / a : K e y > < a : V a l u e   i : t y p e = " D i a g r a m D i s p l a y N o d e V i e w S t a t e " > < H e i g h t > 1 5 0 < / H e i g h t > < I s E x p a n d e d > t r u e < / I s E x p a n d e d > < W i d t h > 2 0 0 < / W i d t h > < / a : V a l u e > < / a : K e y V a l u e O f D i a g r a m O b j e c t K e y a n y T y p e z b w N T n L X > < a : K e y V a l u e O f D i a g r a m O b j e c t K e y a n y T y p e z b w N T n L X > < a : K e y > < K e y > T a b l e s \ R e v e n u e \ C o l u m n s \ F e b < / K e y > < / a : K e y > < a : V a l u e   i : t y p e = " D i a g r a m D i s p l a y N o d e V i e w S t a t e " > < H e i g h t > 1 5 0 < / H e i g h t > < I s E x p a n d e d > t r u e < / I s E x p a n d e d > < W i d t h > 2 0 0 < / W i d t h > < / a : V a l u e > < / a : K e y V a l u e O f D i a g r a m O b j e c t K e y a n y T y p e z b w N T n L X > < a : K e y V a l u e O f D i a g r a m O b j e c t K e y a n y T y p e z b w N T n L X > < a : K e y > < K e y > T a b l e s \ R e v e n u e \ C o l u m n s \ M a r < / K e y > < / a : K e y > < a : V a l u e   i : t y p e = " D i a g r a m D i s p l a y N o d e V i e w S t a t e " > < H e i g h t > 1 5 0 < / H e i g h t > < I s E x p a n d e d > t r u e < / I s E x p a n d e d > < W i d t h > 2 0 0 < / W i d t h > < / a : V a l u e > < / a : K e y V a l u e O f D i a g r a m O b j e c t K e y a n y T y p e z b w N T n L X > < a : K e y V a l u e O f D i a g r a m O b j e c t K e y a n y T y p e z b w N T n L X > < a : K e y > < K e y > T a b l e s \ R e v e n u e \ C o l u m n s \ A p r < / K e y > < / a : K e y > < a : V a l u e   i : t y p e = " D i a g r a m D i s p l a y N o d e V i e w S t a t e " > < H e i g h t > 1 5 0 < / H e i g h t > < I s E x p a n d e d > t r u e < / I s E x p a n d e d > < W i d t h > 2 0 0 < / W i d t h > < / a : V a l u e > < / a : K e y V a l u e O f D i a g r a m O b j e c t K e y a n y T y p e z b w N T n L X > < a : K e y V a l u e O f D i a g r a m O b j e c t K e y a n y T y p e z b w N T n L X > < a : K e y > < K e y > T a b l e s \ R e v e n u e \ C o l u m n s \ M a y < / K e y > < / a : K e y > < a : V a l u e   i : t y p e = " D i a g r a m D i s p l a y N o d e V i e w S t a t e " > < H e i g h t > 1 5 0 < / H e i g h t > < I s E x p a n d e d > t r u e < / I s E x p a n d e d > < W i d t h > 2 0 0 < / W i d t h > < / a : V a l u e > < / a : K e y V a l u e O f D i a g r a m O b j e c t K e y a n y T y p e z b w N T n L X > < a : K e y V a l u e O f D i a g r a m O b j e c t K e y a n y T y p e z b w N T n L X > < a : K e y > < K e y > T a b l e s \ R e v e n u e \ C o l u m n s \ J u n < / K e y > < / a : K e y > < a : V a l u e   i : t y p e = " D i a g r a m D i s p l a y N o d e V i e w S t a t e " > < H e i g h t > 1 5 0 < / H e i g h t > < I s E x p a n d e d > t r u e < / I s E x p a n d e d > < W i d t h > 2 0 0 < / W i d t h > < / a : V a l u e > < / a : K e y V a l u e O f D i a g r a m O b j e c t K e y a n y T y p e z b w N T n L X > < a : K e y V a l u e O f D i a g r a m O b j e c t K e y a n y T y p e z b w N T n L X > < a : K e y > < K e y > T a b l e s \ R e v e n u e \ C o l u m n s \ T o t a l < / K e y > < / a : K e y > < a : V a l u e   i : t y p e = " D i a g r a m D i s p l a y N o d e V i e w S t a t e " > < H e i g h t > 1 5 0 < / H e i g h t > < I s E x p a n d e d > t r u e < / I s E x p a n d e d > < W i d t h > 2 0 0 < / W i d t h > < / a : V a l u e > < / a : K e y V a l u e O f D i a g r a m O b j e c t K e y a n y T y p e z b w N T n L X > < a : K e y V a l u e O f D i a g r a m O b j e c t K e y a n y T y p e z b w N T n L X > < a : K e y > < K e y > T a b l e s \ R e v e n u e \ M e a s u r e s \ S u m   o f   J u l   2 < / K e y > < / a : K e y > < a : V a l u e   i : t y p e = " D i a g r a m D i s p l a y N o d e V i e w S t a t e " > < H e i g h t > 1 5 0 < / H e i g h t > < I s E x p a n d e d > t r u e < / I s E x p a n d e d > < W i d t h > 2 0 0 < / W i d t h > < / a : V a l u e > < / a : K e y V a l u e O f D i a g r a m O b j e c t K e y a n y T y p e z b w N T n L X > < a : K e y V a l u e O f D i a g r a m O b j e c t K e y a n y T y p e z b w N T n L X > < a : K e y > < K e y > T a b l e s \ R e v e n u e \ S u m   o f   J u l   2 \ A d d i t i o n a l   I n f o \ I m p l i c i t   M e a s u r e < / K e y > < / a : K e y > < a : V a l u e   i : t y p e = " D i a g r a m D i s p l a y V i e w S t a t e I D i a g r a m T a g A d d i t i o n a l I n f o " / > < / a : K e y V a l u e O f D i a g r a m O b j e c t K e y a n y T y p e z b w N T n L X > < a : K e y V a l u e O f D i a g r a m O b j e c t K e y a n y T y p e z b w N T n L X > < a : K e y > < K e y > T a b l e s \ R e v e n u e \ M e a s u r e s \ S u m   o f   A u g   2 < / K e y > < / a : K e y > < a : V a l u e   i : t y p e = " D i a g r a m D i s p l a y N o d e V i e w S t a t e " > < H e i g h t > 1 5 0 < / H e i g h t > < I s E x p a n d e d > t r u e < / I s E x p a n d e d > < W i d t h > 2 0 0 < / W i d t h > < / a : V a l u e > < / a : K e y V a l u e O f D i a g r a m O b j e c t K e y a n y T y p e z b w N T n L X > < a : K e y V a l u e O f D i a g r a m O b j e c t K e y a n y T y p e z b w N T n L X > < a : K e y > < K e y > T a b l e s \ R e v e n u e \ S u m   o f   A u g   2 \ A d d i t i o n a l   I n f o \ I m p l i c i t   M e a s u r e < / K e y > < / a : K e y > < a : V a l u e   i : t y p e = " D i a g r a m D i s p l a y V i e w S t a t e I D i a g r a m T a g A d d i t i o n a l I n f o " / > < / a : K e y V a l u e O f D i a g r a m O b j e c t K e y a n y T y p e z b w N T n L X > < a : K e y V a l u e O f D i a g r a m O b j e c t K e y a n y T y p e z b w N T n L X > < a : K e y > < K e y > T a b l e s \ R e v e n u e \ M e a s u r e s \ S u m   o f   S e p   2 < / K e y > < / a : K e y > < a : V a l u e   i : t y p e = " D i a g r a m D i s p l a y N o d e V i e w S t a t e " > < H e i g h t > 1 5 0 < / H e i g h t > < I s E x p a n d e d > t r u e < / I s E x p a n d e d > < W i d t h > 2 0 0 < / W i d t h > < / a : V a l u e > < / a : K e y V a l u e O f D i a g r a m O b j e c t K e y a n y T y p e z b w N T n L X > < a : K e y V a l u e O f D i a g r a m O b j e c t K e y a n y T y p e z b w N T n L X > < a : K e y > < K e y > T a b l e s \ R e v e n u e \ S u m   o f   S e p   2 \ A d d i t i o n a l   I n f o \ I m p l i c i t   M e a s u r e < / K e y > < / a : K e y > < a : V a l u e   i : t y p e = " D i a g r a m D i s p l a y V i e w S t a t e I D i a g r a m T a g A d d i t i o n a l I n f o " / > < / a : K e y V a l u e O f D i a g r a m O b j e c t K e y a n y T y p e z b w N T n L X > < a : K e y V a l u e O f D i a g r a m O b j e c t K e y a n y T y p e z b w N T n L X > < a : K e y > < K e y > T a b l e s \ R e v e n u e \ M e a s u r e s \ S u m   o f   O c t   2 < / K e y > < / a : K e y > < a : V a l u e   i : t y p e = " D i a g r a m D i s p l a y N o d e V i e w S t a t e " > < H e i g h t > 1 5 0 < / H e i g h t > < I s E x p a n d e d > t r u e < / I s E x p a n d e d > < W i d t h > 2 0 0 < / W i d t h > < / a : V a l u e > < / a : K e y V a l u e O f D i a g r a m O b j e c t K e y a n y T y p e z b w N T n L X > < a : K e y V a l u e O f D i a g r a m O b j e c t K e y a n y T y p e z b w N T n L X > < a : K e y > < K e y > T a b l e s \ R e v e n u e \ S u m   o f   O c t   2 \ A d d i t i o n a l   I n f o \ I m p l i c i t   M e a s u r e < / K e y > < / a : K e y > < a : V a l u e   i : t y p e = " D i a g r a m D i s p l a y V i e w S t a t e I D i a g r a m T a g A d d i t i o n a l I n f o " / > < / a : K e y V a l u e O f D i a g r a m O b j e c t K e y a n y T y p e z b w N T n L X > < a : K e y V a l u e O f D i a g r a m O b j e c t K e y a n y T y p e z b w N T n L X > < a : K e y > < K e y > T a b l e s \ R e v e n u e \ M e a s u r e s \ S u m   o f   N o v   2 < / K e y > < / a : K e y > < a : V a l u e   i : t y p e = " D i a g r a m D i s p l a y N o d e V i e w S t a t e " > < H e i g h t > 1 5 0 < / H e i g h t > < I s E x p a n d e d > t r u e < / I s E x p a n d e d > < W i d t h > 2 0 0 < / W i d t h > < / a : V a l u e > < / a : K e y V a l u e O f D i a g r a m O b j e c t K e y a n y T y p e z b w N T n L X > < a : K e y V a l u e O f D i a g r a m O b j e c t K e y a n y T y p e z b w N T n L X > < a : K e y > < K e y > T a b l e s \ R e v e n u e \ S u m   o f   N o v   2 \ A d d i t i o n a l   I n f o \ I m p l i c i t   M e a s u r e < / K e y > < / a : K e y > < a : V a l u e   i : t y p e = " D i a g r a m D i s p l a y V i e w S t a t e I D i a g r a m T a g A d d i t i o n a l I n f o " / > < / a : K e y V a l u e O f D i a g r a m O b j e c t K e y a n y T y p e z b w N T n L X > < a : K e y V a l u e O f D i a g r a m O b j e c t K e y a n y T y p e z b w N T n L X > < a : K e y > < K e y > T a b l e s \ R e v e n u e \ M e a s u r e s \ S u m   o f   D e c   2 < / K e y > < / a : K e y > < a : V a l u e   i : t y p e = " D i a g r a m D i s p l a y N o d e V i e w S t a t e " > < H e i g h t > 1 5 0 < / H e i g h t > < I s E x p a n d e d > t r u e < / I s E x p a n d e d > < W i d t h > 2 0 0 < / W i d t h > < / a : V a l u e > < / a : K e y V a l u e O f D i a g r a m O b j e c t K e y a n y T y p e z b w N T n L X > < a : K e y V a l u e O f D i a g r a m O b j e c t K e y a n y T y p e z b w N T n L X > < a : K e y > < K e y > T a b l e s \ R e v e n u e \ S u m   o f   D e c   2 \ A d d i t i o n a l   I n f o \ I m p l i c i t   M e a s u r e < / K e y > < / a : K e y > < a : V a l u e   i : t y p e = " D i a g r a m D i s p l a y V i e w S t a t e I D i a g r a m T a g A d d i t i o n a l I n f o " / > < / a : K e y V a l u e O f D i a g r a m O b j e c t K e y a n y T y p e z b w N T n L X > < a : K e y V a l u e O f D i a g r a m O b j e c t K e y a n y T y p e z b w N T n L X > < a : K e y > < K e y > T a b l e s \ R e v e n u e \ M e a s u r e s \ S u m   o f   J a n   2 < / K e y > < / a : K e y > < a : V a l u e   i : t y p e = " D i a g r a m D i s p l a y N o d e V i e w S t a t e " > < H e i g h t > 1 5 0 < / H e i g h t > < I s E x p a n d e d > t r u e < / I s E x p a n d e d > < W i d t h > 2 0 0 < / W i d t h > < / a : V a l u e > < / a : K e y V a l u e O f D i a g r a m O b j e c t K e y a n y T y p e z b w N T n L X > < a : K e y V a l u e O f D i a g r a m O b j e c t K e y a n y T y p e z b w N T n L X > < a : K e y > < K e y > T a b l e s \ R e v e n u e \ S u m   o f   J a n   2 \ A d d i t i o n a l   I n f o \ I m p l i c i t   M e a s u r e < / K e y > < / a : K e y > < a : V a l u e   i : t y p e = " D i a g r a m D i s p l a y V i e w S t a t e I D i a g r a m T a g A d d i t i o n a l I n f o " / > < / a : K e y V a l u e O f D i a g r a m O b j e c t K e y a n y T y p e z b w N T n L X > < a : K e y V a l u e O f D i a g r a m O b j e c t K e y a n y T y p e z b w N T n L X > < a : K e y > < K e y > T a b l e s \ R e v e n u e \ M e a s u r e s \ S u m   o f   F e b   2 < / K e y > < / a : K e y > < a : V a l u e   i : t y p e = " D i a g r a m D i s p l a y N o d e V i e w S t a t e " > < H e i g h t > 1 5 0 < / H e i g h t > < I s E x p a n d e d > t r u e < / I s E x p a n d e d > < W i d t h > 2 0 0 < / W i d t h > < / a : V a l u e > < / a : K e y V a l u e O f D i a g r a m O b j e c t K e y a n y T y p e z b w N T n L X > < a : K e y V a l u e O f D i a g r a m O b j e c t K e y a n y T y p e z b w N T n L X > < a : K e y > < K e y > T a b l e s \ R e v e n u e \ S u m   o f   F e b   2 \ A d d i t i o n a l   I n f o \ I m p l i c i t   M e a s u r e < / K e y > < / a : K e y > < a : V a l u e   i : t y p e = " D i a g r a m D i s p l a y V i e w S t a t e I D i a g r a m T a g A d d i t i o n a l I n f o " / > < / a : K e y V a l u e O f D i a g r a m O b j e c t K e y a n y T y p e z b w N T n L X > < a : K e y V a l u e O f D i a g r a m O b j e c t K e y a n y T y p e z b w N T n L X > < a : K e y > < K e y > T a b l e s \ R e v e n u e \ M e a s u r e s \ S u m   o f   M a r   2 < / K e y > < / a : K e y > < a : V a l u e   i : t y p e = " D i a g r a m D i s p l a y N o d e V i e w S t a t e " > < H e i g h t > 1 5 0 < / H e i g h t > < I s E x p a n d e d > t r u e < / I s E x p a n d e d > < W i d t h > 2 0 0 < / W i d t h > < / a : V a l u e > < / a : K e y V a l u e O f D i a g r a m O b j e c t K e y a n y T y p e z b w N T n L X > < a : K e y V a l u e O f D i a g r a m O b j e c t K e y a n y T y p e z b w N T n L X > < a : K e y > < K e y > T a b l e s \ R e v e n u e \ S u m   o f   M a r   2 \ A d d i t i o n a l   I n f o \ I m p l i c i t   M e a s u r e < / K e y > < / a : K e y > < a : V a l u e   i : t y p e = " D i a g r a m D i s p l a y V i e w S t a t e I D i a g r a m T a g A d d i t i o n a l I n f o " / > < / a : K e y V a l u e O f D i a g r a m O b j e c t K e y a n y T y p e z b w N T n L X > < a : K e y V a l u e O f D i a g r a m O b j e c t K e y a n y T y p e z b w N T n L X > < a : K e y > < K e y > T a b l e s \ R e v e n u e \ M e a s u r e s \ S u m   o f   A p r   2 < / K e y > < / a : K e y > < a : V a l u e   i : t y p e = " D i a g r a m D i s p l a y N o d e V i e w S t a t e " > < H e i g h t > 1 5 0 < / H e i g h t > < I s E x p a n d e d > t r u e < / I s E x p a n d e d > < W i d t h > 2 0 0 < / W i d t h > < / a : V a l u e > < / a : K e y V a l u e O f D i a g r a m O b j e c t K e y a n y T y p e z b w N T n L X > < a : K e y V a l u e O f D i a g r a m O b j e c t K e y a n y T y p e z b w N T n L X > < a : K e y > < K e y > T a b l e s \ R e v e n u e \ S u m   o f   A p r   2 \ A d d i t i o n a l   I n f o \ I m p l i c i t   M e a s u r e < / K e y > < / a : K e y > < a : V a l u e   i : t y p e = " D i a g r a m D i s p l a y V i e w S t a t e I D i a g r a m T a g A d d i t i o n a l I n f o " / > < / a : K e y V a l u e O f D i a g r a m O b j e c t K e y a n y T y p e z b w N T n L X > < a : K e y V a l u e O f D i a g r a m O b j e c t K e y a n y T y p e z b w N T n L X > < a : K e y > < K e y > T a b l e s \ R e v e n u e \ M e a s u r e s \ S u m   o f   M a y   2 < / K e y > < / a : K e y > < a : V a l u e   i : t y p e = " D i a g r a m D i s p l a y N o d e V i e w S t a t e " > < H e i g h t > 1 5 0 < / H e i g h t > < I s E x p a n d e d > t r u e < / I s E x p a n d e d > < W i d t h > 2 0 0 < / W i d t h > < / a : V a l u e > < / a : K e y V a l u e O f D i a g r a m O b j e c t K e y a n y T y p e z b w N T n L X > < a : K e y V a l u e O f D i a g r a m O b j e c t K e y a n y T y p e z b w N T n L X > < a : K e y > < K e y > T a b l e s \ R e v e n u e \ S u m   o f   M a y   2 \ A d d i t i o n a l   I n f o \ I m p l i c i t   M e a s u r e < / K e y > < / a : K e y > < a : V a l u e   i : t y p e = " D i a g r a m D i s p l a y V i e w S t a t e I D i a g r a m T a g A d d i t i o n a l I n f o " / > < / a : K e y V a l u e O f D i a g r a m O b j e c t K e y a n y T y p e z b w N T n L X > < a : K e y V a l u e O f D i a g r a m O b j e c t K e y a n y T y p e z b w N T n L X > < a : K e y > < K e y > T a b l e s \ R e v e n u e \ M e a s u r e s \ S u m   o f   J u n   2 < / K e y > < / a : K e y > < a : V a l u e   i : t y p e = " D i a g r a m D i s p l a y N o d e V i e w S t a t e " > < H e i g h t > 1 5 0 < / H e i g h t > < I s E x p a n d e d > t r u e < / I s E x p a n d e d > < W i d t h > 2 0 0 < / W i d t h > < / a : V a l u e > < / a : K e y V a l u e O f D i a g r a m O b j e c t K e y a n y T y p e z b w N T n L X > < a : K e y V a l u e O f D i a g r a m O b j e c t K e y a n y T y p e z b w N T n L X > < a : K e y > < K e y > T a b l e s \ R e v e n u e \ S u m   o f   J u n   2 \ A d d i t i o n a l   I n f o \ I m p l i c i t   M e a s u r e < / K e y > < / a : K e y > < a : V a l u e   i : t y p e = " D i a g r a m D i s p l a y V i e w S t a t e I D i a g r a m T a g A d d i t i o n a l I n f o " / > < / a : K e y V a l u e O f D i a g r a m O b j e c t K e y a n y T y p e z b w N T n L X > < a : K e y V a l u e O f D i a g r a m O b j e c t K e y a n y T y p e z b w N T n L X > < a : K e y > < K e y > T a b l e s \ S a l e s < / K e y > < / a : K e y > < a : V a l u e   i : t y p e = " D i a g r a m D i s p l a y N o d e V i e w S t a t e " > < H e i g h t > 1 5 0 < / H e i g h t > < I s E x p a n d e d > t r u e < / I s E x p a n d e d > < L a y e d O u t > t r u e < / L a y e d O u t > < L e f t > 1 1 3 9 . 8 0 7 6 2 1 1 3 5 3 3 1 6 < / L e f t > < T a b I n d e x > 3 < / T a b I n d e x > < T o p > 2 5 3 . 0 4 6 8 7 2 0 5 6 1 4 2 6 6 < / T o p > < 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 T a b l e s \ S a l e s \ C o l u m n s \ M o n t h   N o < / K e y > < / a : K e y > < a : V a l u e   i : t y p e = " D i a g r a m D i s p l a y N o d e V i e w S t a t e " > < H e i g h t > 1 5 0 < / H e i g h t > < I s E x p a n d e d > t r u e < / I s E x p a n d e d > < W i d t h > 2 0 0 < / W i d t h > < / a : V a l u e > < / a : K e y V a l u e O f D i a g r a m O b j e c t K e y a n y T y p e z b w N T n L X > < a : K e y V a l u e O f D i a g r a m O b j e c t K e y a n y T y p e z b w N T n L X > < a : K e y > < K e y > T a b l e s \ S a l e s \ C o l u m n s \ Q T R < / 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 T a b l e s \ S a l e s \ C o l u m n s \ C o u n t r y   C o d e < / 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 T a b l e s \ S a l e s \ C o l u m n s \ S a l e s   P e r s o n < / K e y > < / a : K e y > < a : V a l u e   i : t y p e = " D i a g r a m D i s p l a y N o d e V i e w S t a t e " > < H e i g h t > 1 5 0 < / H e i g h t > < I s E x p a n d e d > t r u e < / I s E x p a n d e d > < W i d t h > 2 0 0 < / W i d t h > < / a : V a l u e > < / a : K e y V a l u e O f D i a g r a m O b j e c t K e y a n y T y p e z b w N T n L X > < a : K e y V a l u e O f D i a g r a m O b j e c t K e y a n y T y p e z b w N T n L X > < a : K e y > < K e y > T a b l e s \ S a l e s \ C o l u m n s \ S e c t o r < / K e y > < / a : K e y > < a : V a l u e   i : t y p e = " D i a g r a m D i s p l a y N o d e V i e w S t a t e " > < H e i g h t > 1 5 0 < / H e i g h t > < I s E x p a n d e d > t r u e < / I s E x p a n d e d > < W i d t h > 2 0 0 < / W i d t h > < / a : V a l u e > < / a : K e y V a l u e O f D i a g r a m O b j e c t K e y a n y T y p e z b w N T n L X > < a : K e y V a l u e O f D i a g r a m O b j e c t K e y a n y T y p e z b w N T n L X > < a : K e y > < K e y > T a b l e s \ S a l e s \ C o l u m n s \ D e p t < / K e y > < / a : K e y > < a : V a l u e   i : t y p e = " D i a g r a m D i s p l a y N o d e V i e w S t a t e " > < H e i g h t > 1 5 0 < / H e i g h t > < I s E x p a n d e d > t r u e < / I s E x p a n d e d > < W i d t h > 2 0 0 < / W i d t h > < / a : V a l u e > < / a : K e y V a l u e O f D i a g r a m O b j e c t K e y a n y T y p e z b w N T n L X > < a : K e y V a l u e O f D i a g r a m O b j e c t K e y a n y T y p e z b w N T n L X > < a : K e y > < K e y > T a b l e s \ S a l e s \ C o l u m n s \ S u b   D e p t < / K e y > < / a : K e y > < a : V a l u e   i : t y p e = " D i a g r a m D i s p l a y N o d e V i e w S t a t e " > < H e i g h t > 1 5 0 < / H e i g h t > < I s E x p a n d e d > t r u e < / I s E x p a n d e d > < W i d t h > 2 0 0 < / W i d t h > < / a : V a l u e > < / a : K e y V a l u e O f D i a g r a m O b j e c t K e y a n y T y p e z b w N T n L X > < a : K e y V a l u e O f D i a g r a m O b j e c t K e y a n y T y p e z b w N T n L X > < a : K e y > < K e y > T a b l e s \ S a l e s \ C o l u m n s \ R e g i o n < / K e y > < / a : K e y > < a : V a l u e   i : t y p e = " D i a g r a m D i s p l a y N o d e V i e w S t a t e " > < H e i g h t > 1 5 0 < / H e i g h t > < I s E x p a n d e d > t r u e < / I s E x p a n d e d > < W i d t h > 2 0 0 < / W i d t h > < / a : V a l u e > < / a : K e y V a l u e O f D i a g r a m O b j e c t K e y a n y T y p e z b w N T n L X > < a : K e y V a l u e O f D i a g r a m O b j e c t K e y a n y T y p e z b w N T n L X > < a : K e y > < K e y > T a b l e s \ S a l e s \ C o l u m n s \ T i e r   C l i e n t < / K e y > < / a : K e y > < a : V a l u e   i : t y p e = " D i a g r a m D i s p l a y N o d e V i e w S t a t e " > < H e i g h t > 1 5 0 < / H e i g h t > < I s E x p a n d e d > t r u e < / I s E x p a n d e d > < W i d t h > 2 0 0 < / W i d t h > < / a : V a l u e > < / a : K e y V a l u e O f D i a g r a m O b j e c t K e y a n y T y p e z b w N T n L X > < a : K e y V a l u e O f D i a g r a m O b j e c t K e y a n y T y p e z b w N T n L X > < a : K e y > < K e y > T a b l e s \ S a l e s \ C o l u m n s \ V o l u m e < / 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 T a b l e s \ S a l e s \ M e a s u r e s \ S u m   o f   S a l e s < / K e y > < / a : K e y > < a : V a l u e   i : t y p e = " D i a g r a m D i s p l a y N o d e V i e w S t a t e " > < H e i g h t > 1 5 0 < / H e i g h t > < I s E x p a n d e d > t r u e < / I s E x p a n d e d > < W i d t h > 2 0 0 < / W i d t h > < / a : V a l u e > < / a : K e y V a l u e O f D i a g r a m O b j e c t K e y a n y T y p e z b w N T n L X > < a : K e y V a l u e O f D i a g r a m O b j e c t K e y a n y T y p e z b w N T n L X > < a : K e y > < K e y > T a b l e s \ S a l e s \ S u m   o f   S a l e s \ A d d i t i o n a l   I n f o \ I m p l i c i t   M e a s u r e < / K e y > < / a : K e y > < a : V a l u e   i : t y p e = " D i a g r a m D i s p l a y V i e w S t a t e I D i a g r a m T a g A d d i t i o n a l I n f o " / > < / a : K e y V a l u e O f D i a g r a m O b j e c t K e y a n y T y p e z b w N T n L X > < a : K e y V a l u e O f D i a g r a m O b j e c t K e y a n y T y p e z b w N T n L X > < a : K e y > < K e y > T a b l e s \ E x p e n s e < / K e y > < / a : K e y > < a : V a l u e   i : t y p e = " D i a g r a m D i s p l a y N o d e V i e w S t a t e " > < H e i g h t > 1 5 0 < / H e i g h t > < I s E x p a n d e d > t r u e < / I s E x p a n d e d > < L a y e d O u t > t r u e < / L a y e d O u t > < L e f t > 1 4 6 9 . 7 1 1 4 3 1 7 0 2 9 9 7 3 < / L e f t > < T a b I n d e x > 4 < / T a b I n d e x > < T o p > 2 5 3 . 0 4 6 8 7 2 0 5 6 1 4 2 6 6 < / T o p > < W i d t h > 2 0 0 < / W i d t h > < / a : V a l u e > < / a : K e y V a l u e O f D i a g r a m O b j e c t K e y a n y T y p e z b w N T n L X > < a : K e y V a l u e O f D i a g r a m O b j e c t K e y a n y T y p e z b w N T n L X > < a : K e y > < K e y > T a b l e s \ E x p e n s e \ C o l u m n s \ Y e a r < / K e y > < / a : K e y > < a : V a l u e   i : t y p e = " D i a g r a m D i s p l a y N o d e V i e w S t a t e " > < H e i g h t > 1 5 0 < / H e i g h t > < I s E x p a n d e d > t r u e < / I s E x p a n d e d > < W i d t h > 2 0 0 < / W i d t h > < / a : V a l u e > < / a : K e y V a l u e O f D i a g r a m O b j e c t K e y a n y T y p e z b w N T n L X > < a : K e y V a l u e O f D i a g r a m O b j e c t K e y a n y T y p e z b w N T n L X > < a : K e y > < K e y > T a b l e s \ E x p e n s e \ C o l u m n s \ R e g i o n < / K e y > < / a : K e y > < a : V a l u e   i : t y p e = " D i a g r a m D i s p l a y N o d e V i e w S t a t e " > < H e i g h t > 1 5 0 < / H e i g h t > < I s E x p a n d e d > t r u e < / I s E x p a n d e d > < W i d t h > 2 0 0 < / W i d t h > < / a : V a l u e > < / a : K e y V a l u e O f D i a g r a m O b j e c t K e y a n y T y p e z b w N T n L X > < a : K e y V a l u e O f D i a g r a m O b j e c t K e y a n y T y p e z b w N T n L X > < a : K e y > < K e y > T a b l e s \ E x p e n s e \ C o l u m n s \ J u l < / K e y > < / a : K e y > < a : V a l u e   i : t y p e = " D i a g r a m D i s p l a y N o d e V i e w S t a t e " > < H e i g h t > 1 5 0 < / H e i g h t > < I s E x p a n d e d > t r u e < / I s E x p a n d e d > < W i d t h > 2 0 0 < / W i d t h > < / a : V a l u e > < / a : K e y V a l u e O f D i a g r a m O b j e c t K e y a n y T y p e z b w N T n L X > < a : K e y V a l u e O f D i a g r a m O b j e c t K e y a n y T y p e z b w N T n L X > < a : K e y > < K e y > T a b l e s \ E x p e n s e \ C o l u m n s \ A u g < / K e y > < / a : K e y > < a : V a l u e   i : t y p e = " D i a g r a m D i s p l a y N o d e V i e w S t a t e " > < H e i g h t > 1 5 0 < / H e i g h t > < I s E x p a n d e d > t r u e < / I s E x p a n d e d > < W i d t h > 2 0 0 < / W i d t h > < / a : V a l u e > < / a : K e y V a l u e O f D i a g r a m O b j e c t K e y a n y T y p e z b w N T n L X > < a : K e y V a l u e O f D i a g r a m O b j e c t K e y a n y T y p e z b w N T n L X > < a : K e y > < K e y > T a b l e s \ E x p e n s e \ C o l u m n s \ S e p < / K e y > < / a : K e y > < a : V a l u e   i : t y p e = " D i a g r a m D i s p l a y N o d e V i e w S t a t e " > < H e i g h t > 1 5 0 < / H e i g h t > < I s E x p a n d e d > t r u e < / I s E x p a n d e d > < W i d t h > 2 0 0 < / W i d t h > < / a : V a l u e > < / a : K e y V a l u e O f D i a g r a m O b j e c t K e y a n y T y p e z b w N T n L X > < a : K e y V a l u e O f D i a g r a m O b j e c t K e y a n y T y p e z b w N T n L X > < a : K e y > < K e y > T a b l e s \ E x p e n s e \ C o l u m n s \ O c t < / K e y > < / a : K e y > < a : V a l u e   i : t y p e = " D i a g r a m D i s p l a y N o d e V i e w S t a t e " > < H e i g h t > 1 5 0 < / H e i g h t > < I s E x p a n d e d > t r u e < / I s E x p a n d e d > < W i d t h > 2 0 0 < / W i d t h > < / a : V a l u e > < / a : K e y V a l u e O f D i a g r a m O b j e c t K e y a n y T y p e z b w N T n L X > < a : K e y V a l u e O f D i a g r a m O b j e c t K e y a n y T y p e z b w N T n L X > < a : K e y > < K e y > T a b l e s \ E x p e n s e \ C o l u m n s \ N o v < / K e y > < / a : K e y > < a : V a l u e   i : t y p e = " D i a g r a m D i s p l a y N o d e V i e w S t a t e " > < H e i g h t > 1 5 0 < / H e i g h t > < I s E x p a n d e d > t r u e < / I s E x p a n d e d > < W i d t h > 2 0 0 < / W i d t h > < / a : V a l u e > < / a : K e y V a l u e O f D i a g r a m O b j e c t K e y a n y T y p e z b w N T n L X > < a : K e y V a l u e O f D i a g r a m O b j e c t K e y a n y T y p e z b w N T n L X > < a : K e y > < K e y > T a b l e s \ E x p e n s e \ C o l u m n s \ D e c < / K e y > < / a : K e y > < a : V a l u e   i : t y p e = " D i a g r a m D i s p l a y N o d e V i e w S t a t e " > < H e i g h t > 1 5 0 < / H e i g h t > < I s E x p a n d e d > t r u e < / I s E x p a n d e d > < W i d t h > 2 0 0 < / W i d t h > < / a : V a l u e > < / a : K e y V a l u e O f D i a g r a m O b j e c t K e y a n y T y p e z b w N T n L X > < a : K e y V a l u e O f D i a g r a m O b j e c t K e y a n y T y p e z b w N T n L X > < a : K e y > < K e y > T a b l e s \ E x p e n s e \ C o l u m n s \ J a n < / K e y > < / a : K e y > < a : V a l u e   i : t y p e = " D i a g r a m D i s p l a y N o d e V i e w S t a t e " > < H e i g h t > 1 5 0 < / H e i g h t > < I s E x p a n d e d > t r u e < / I s E x p a n d e d > < W i d t h > 2 0 0 < / W i d t h > < / a : V a l u e > < / a : K e y V a l u e O f D i a g r a m O b j e c t K e y a n y T y p e z b w N T n L X > < a : K e y V a l u e O f D i a g r a m O b j e c t K e y a n y T y p e z b w N T n L X > < a : K e y > < K e y > T a b l e s \ E x p e n s e \ C o l u m n s \ F e b < / K e y > < / a : K e y > < a : V a l u e   i : t y p e = " D i a g r a m D i s p l a y N o d e V i e w S t a t e " > < H e i g h t > 1 5 0 < / H e i g h t > < I s E x p a n d e d > t r u e < / I s E x p a n d e d > < W i d t h > 2 0 0 < / W i d t h > < / a : V a l u e > < / a : K e y V a l u e O f D i a g r a m O b j e c t K e y a n y T y p e z b w N T n L X > < a : K e y V a l u e O f D i a g r a m O b j e c t K e y a n y T y p e z b w N T n L X > < a : K e y > < K e y > T a b l e s \ E x p e n s e \ C o l u m n s \ M a r < / K e y > < / a : K e y > < a : V a l u e   i : t y p e = " D i a g r a m D i s p l a y N o d e V i e w S t a t e " > < H e i g h t > 1 5 0 < / H e i g h t > < I s E x p a n d e d > t r u e < / I s E x p a n d e d > < W i d t h > 2 0 0 < / W i d t h > < / a : V a l u e > < / a : K e y V a l u e O f D i a g r a m O b j e c t K e y a n y T y p e z b w N T n L X > < a : K e y V a l u e O f D i a g r a m O b j e c t K e y a n y T y p e z b w N T n L X > < a : K e y > < K e y > T a b l e s \ E x p e n s e \ C o l u m n s \ A p r < / K e y > < / a : K e y > < a : V a l u e   i : t y p e = " D i a g r a m D i s p l a y N o d e V i e w S t a t e " > < H e i g h t > 1 5 0 < / H e i g h t > < I s E x p a n d e d > t r u e < / I s E x p a n d e d > < W i d t h > 2 0 0 < / W i d t h > < / a : V a l u e > < / a : K e y V a l u e O f D i a g r a m O b j e c t K e y a n y T y p e z b w N T n L X > < a : K e y V a l u e O f D i a g r a m O b j e c t K e y a n y T y p e z b w N T n L X > < a : K e y > < K e y > T a b l e s \ E x p e n s e \ C o l u m n s \ M a y < / K e y > < / a : K e y > < a : V a l u e   i : t y p e = " D i a g r a m D i s p l a y N o d e V i e w S t a t e " > < H e i g h t > 1 5 0 < / H e i g h t > < I s E x p a n d e d > t r u e < / I s E x p a n d e d > < W i d t h > 2 0 0 < / W i d t h > < / a : V a l u e > < / a : K e y V a l u e O f D i a g r a m O b j e c t K e y a n y T y p e z b w N T n L X > < a : K e y V a l u e O f D i a g r a m O b j e c t K e y a n y T y p e z b w N T n L X > < a : K e y > < K e y > T a b l e s \ E x p e n s e \ C o l u m n s \ J u n < / K e y > < / a : K e y > < a : V a l u e   i : t y p e = " D i a g r a m D i s p l a y N o d e V i e w S t a t e " > < H e i g h t > 1 5 0 < / H e i g h t > < I s E x p a n d e d > t r u e < / I s E x p a n d e d > < W i d t h > 2 0 0 < / W i d t h > < / a : V a l u e > < / a : K e y V a l u e O f D i a g r a m O b j e c t K e y a n y T y p e z b w N T n L X > < a : K e y V a l u e O f D i a g r a m O b j e c t K e y a n y T y p e z b w N T n L X > < a : K e y > < K e y > T a b l e s \ E x p e n s e \ C o l u m n s \ T o t a l < / K e y > < / a : K e y > < a : V a l u e   i : t y p e = " D i a g r a m D i s p l a y N o d e V i e w S t a t e " > < H e i g h t > 1 5 0 < / H e i g h t > < I s E x p a n d e d > t r u e < / I s E x p a n d e d > < W i d t h > 2 0 0 < / W i d t h > < / a : V a l u e > < / a : K e y V a l u e O f D i a g r a m O b j e c t K e y a n y T y p e z b w N T n L X > < a : K e y V a l u e O f D i a g r a m O b j e c t K e y a n y T y p e z b w N T n L X > < a : K e y > < K e y > T a b l e s \ E x p e n s e \ M e a s u r e s \ S u m   o f   J u l < / K e y > < / a : K e y > < a : V a l u e   i : t y p e = " D i a g r a m D i s p l a y N o d e V i e w S t a t e " > < H e i g h t > 1 5 0 < / H e i g h t > < I s E x p a n d e d > t r u e < / I s E x p a n d e d > < W i d t h > 2 0 0 < / W i d t h > < / a : V a l u e > < / a : K e y V a l u e O f D i a g r a m O b j e c t K e y a n y T y p e z b w N T n L X > < a : K e y V a l u e O f D i a g r a m O b j e c t K e y a n y T y p e z b w N T n L X > < a : K e y > < K e y > T a b l e s \ E x p e n s e \ S u m   o f   J u l \ A d d i t i o n a l   I n f o \ I m p l i c i t   M e a s u r e < / K e y > < / a : K e y > < a : V a l u e   i : t y p e = " D i a g r a m D i s p l a y V i e w S t a t e I D i a g r a m T a g A d d i t i o n a l I n f o " / > < / a : K e y V a l u e O f D i a g r a m O b j e c t K e y a n y T y p e z b w N T n L X > < a : K e y V a l u e O f D i a g r a m O b j e c t K e y a n y T y p e z b w N T n L X > < a : K e y > < K e y > T a b l e s \ E x p e n s e \ M e a s u r e s \ S u m   o f   A u g < / K e y > < / a : K e y > < a : V a l u e   i : t y p e = " D i a g r a m D i s p l a y N o d e V i e w S t a t e " > < H e i g h t > 1 5 0 < / H e i g h t > < I s E x p a n d e d > t r u e < / I s E x p a n d e d > < W i d t h > 2 0 0 < / W i d t h > < / a : V a l u e > < / a : K e y V a l u e O f D i a g r a m O b j e c t K e y a n y T y p e z b w N T n L X > < a : K e y V a l u e O f D i a g r a m O b j e c t K e y a n y T y p e z b w N T n L X > < a : K e y > < K e y > T a b l e s \ E x p e n s e \ S u m   o f   A u g \ A d d i t i o n a l   I n f o \ I m p l i c i t   M e a s u r e < / K e y > < / a : K e y > < a : V a l u e   i : t y p e = " D i a g r a m D i s p l a y V i e w S t a t e I D i a g r a m T a g A d d i t i o n a l I n f o " / > < / a : K e y V a l u e O f D i a g r a m O b j e c t K e y a n y T y p e z b w N T n L X > < a : K e y V a l u e O f D i a g r a m O b j e c t K e y a n y T y p e z b w N T n L X > < a : K e y > < K e y > T a b l e s \ E x p e n s e \ M e a s u r e s \ S u m   o f   S e p < / K e y > < / a : K e y > < a : V a l u e   i : t y p e = " D i a g r a m D i s p l a y N o d e V i e w S t a t e " > < H e i g h t > 1 5 0 < / H e i g h t > < I s E x p a n d e d > t r u e < / I s E x p a n d e d > < W i d t h > 2 0 0 < / W i d t h > < / a : V a l u e > < / a : K e y V a l u e O f D i a g r a m O b j e c t K e y a n y T y p e z b w N T n L X > < a : K e y V a l u e O f D i a g r a m O b j e c t K e y a n y T y p e z b w N T n L X > < a : K e y > < K e y > T a b l e s \ E x p e n s e \ S u m   o f   S e p \ A d d i t i o n a l   I n f o \ I m p l i c i t   M e a s u r e < / K e y > < / a : K e y > < a : V a l u e   i : t y p e = " D i a g r a m D i s p l a y V i e w S t a t e I D i a g r a m T a g A d d i t i o n a l I n f o " / > < / a : K e y V a l u e O f D i a g r a m O b j e c t K e y a n y T y p e z b w N T n L X > < a : K e y V a l u e O f D i a g r a m O b j e c t K e y a n y T y p e z b w N T n L X > < a : K e y > < K e y > T a b l e s \ E x p e n s e \ M e a s u r e s \ S u m   o f   O c t < / K e y > < / a : K e y > < a : V a l u e   i : t y p e = " D i a g r a m D i s p l a y N o d e V i e w S t a t e " > < H e i g h t > 1 5 0 < / H e i g h t > < I s E x p a n d e d > t r u e < / I s E x p a n d e d > < W i d t h > 2 0 0 < / W i d t h > < / a : V a l u e > < / a : K e y V a l u e O f D i a g r a m O b j e c t K e y a n y T y p e z b w N T n L X > < a : K e y V a l u e O f D i a g r a m O b j e c t K e y a n y T y p e z b w N T n L X > < a : K e y > < K e y > T a b l e s \ E x p e n s e \ S u m   o f   O c t \ A d d i t i o n a l   I n f o \ I m p l i c i t   M e a s u r e < / K e y > < / a : K e y > < a : V a l u e   i : t y p e = " D i a g r a m D i s p l a y V i e w S t a t e I D i a g r a m T a g A d d i t i o n a l I n f o " / > < / a : K e y V a l u e O f D i a g r a m O b j e c t K e y a n y T y p e z b w N T n L X > < a : K e y V a l u e O f D i a g r a m O b j e c t K e y a n y T y p e z b w N T n L X > < a : K e y > < K e y > T a b l e s \ E x p e n s e \ M e a s u r e s \ S u m   o f   N o v < / K e y > < / a : K e y > < a : V a l u e   i : t y p e = " D i a g r a m D i s p l a y N o d e V i e w S t a t e " > < H e i g h t > 1 5 0 < / H e i g h t > < I s E x p a n d e d > t r u e < / I s E x p a n d e d > < W i d t h > 2 0 0 < / W i d t h > < / a : V a l u e > < / a : K e y V a l u e O f D i a g r a m O b j e c t K e y a n y T y p e z b w N T n L X > < a : K e y V a l u e O f D i a g r a m O b j e c t K e y a n y T y p e z b w N T n L X > < a : K e y > < K e y > T a b l e s \ E x p e n s e \ S u m   o f   N o v \ A d d i t i o n a l   I n f o \ I m p l i c i t   M e a s u r e < / K e y > < / a : K e y > < a : V a l u e   i : t y p e = " D i a g r a m D i s p l a y V i e w S t a t e I D i a g r a m T a g A d d i t i o n a l I n f o " / > < / a : K e y V a l u e O f D i a g r a m O b j e c t K e y a n y T y p e z b w N T n L X > < a : K e y V a l u e O f D i a g r a m O b j e c t K e y a n y T y p e z b w N T n L X > < a : K e y > < K e y > T a b l e s \ E x p e n s e \ M e a s u r e s \ S u m   o f   D e c < / K e y > < / a : K e y > < a : V a l u e   i : t y p e = " D i a g r a m D i s p l a y N o d e V i e w S t a t e " > < H e i g h t > 1 5 0 < / H e i g h t > < I s E x p a n d e d > t r u e < / I s E x p a n d e d > < W i d t h > 2 0 0 < / W i d t h > < / a : V a l u e > < / a : K e y V a l u e O f D i a g r a m O b j e c t K e y a n y T y p e z b w N T n L X > < a : K e y V a l u e O f D i a g r a m O b j e c t K e y a n y T y p e z b w N T n L X > < a : K e y > < K e y > T a b l e s \ E x p e n s e \ S u m   o f   D e c \ A d d i t i o n a l   I n f o \ I m p l i c i t   M e a s u r e < / K e y > < / a : K e y > < a : V a l u e   i : t y p e = " D i a g r a m D i s p l a y V i e w S t a t e I D i a g r a m T a g A d d i t i o n a l I n f o " / > < / a : K e y V a l u e O f D i a g r a m O b j e c t K e y a n y T y p e z b w N T n L X > < a : K e y V a l u e O f D i a g r a m O b j e c t K e y a n y T y p e z b w N T n L X > < a : K e y > < K e y > T a b l e s \ E x p e n s e \ M e a s u r e s \ S u m   o f   J a n < / K e y > < / a : K e y > < a : V a l u e   i : t y p e = " D i a g r a m D i s p l a y N o d e V i e w S t a t e " > < H e i g h t > 1 5 0 < / H e i g h t > < I s E x p a n d e d > t r u e < / I s E x p a n d e d > < W i d t h > 2 0 0 < / W i d t h > < / a : V a l u e > < / a : K e y V a l u e O f D i a g r a m O b j e c t K e y a n y T y p e z b w N T n L X > < a : K e y V a l u e O f D i a g r a m O b j e c t K e y a n y T y p e z b w N T n L X > < a : K e y > < K e y > T a b l e s \ E x p e n s e \ S u m   o f   J a n \ A d d i t i o n a l   I n f o \ I m p l i c i t   M e a s u r e < / K e y > < / a : K e y > < a : V a l u e   i : t y p e = " D i a g r a m D i s p l a y V i e w S t a t e I D i a g r a m T a g A d d i t i o n a l I n f o " / > < / a : K e y V a l u e O f D i a g r a m O b j e c t K e y a n y T y p e z b w N T n L X > < a : K e y V a l u e O f D i a g r a m O b j e c t K e y a n y T y p e z b w N T n L X > < a : K e y > < K e y > T a b l e s \ E x p e n s e \ M e a s u r e s \ S u m   o f   F e b < / K e y > < / a : K e y > < a : V a l u e   i : t y p e = " D i a g r a m D i s p l a y N o d e V i e w S t a t e " > < H e i g h t > 1 5 0 < / H e i g h t > < I s E x p a n d e d > t r u e < / I s E x p a n d e d > < W i d t h > 2 0 0 < / W i d t h > < / a : V a l u e > < / a : K e y V a l u e O f D i a g r a m O b j e c t K e y a n y T y p e z b w N T n L X > < a : K e y V a l u e O f D i a g r a m O b j e c t K e y a n y T y p e z b w N T n L X > < a : K e y > < K e y > T a b l e s \ E x p e n s e \ S u m   o f   F e b \ A d d i t i o n a l   I n f o \ I m p l i c i t   M e a s u r e < / K e y > < / a : K e y > < a : V a l u e   i : t y p e = " D i a g r a m D i s p l a y V i e w S t a t e I D i a g r a m T a g A d d i t i o n a l I n f o " / > < / a : K e y V a l u e O f D i a g r a m O b j e c t K e y a n y T y p e z b w N T n L X > < a : K e y V a l u e O f D i a g r a m O b j e c t K e y a n y T y p e z b w N T n L X > < a : K e y > < K e y > T a b l e s \ E x p e n s e \ M e a s u r e s \ S u m   o f   M a r < / K e y > < / a : K e y > < a : V a l u e   i : t y p e = " D i a g r a m D i s p l a y N o d e V i e w S t a t e " > < H e i g h t > 1 5 0 < / H e i g h t > < I s E x p a n d e d > t r u e < / I s E x p a n d e d > < W i d t h > 2 0 0 < / W i d t h > < / a : V a l u e > < / a : K e y V a l u e O f D i a g r a m O b j e c t K e y a n y T y p e z b w N T n L X > < a : K e y V a l u e O f D i a g r a m O b j e c t K e y a n y T y p e z b w N T n L X > < a : K e y > < K e y > T a b l e s \ E x p e n s e \ S u m   o f   M a r \ A d d i t i o n a l   I n f o \ I m p l i c i t   M e a s u r e < / K e y > < / a : K e y > < a : V a l u e   i : t y p e = " D i a g r a m D i s p l a y V i e w S t a t e I D i a g r a m T a g A d d i t i o n a l I n f o " / > < / a : K e y V a l u e O f D i a g r a m O b j e c t K e y a n y T y p e z b w N T n L X > < a : K e y V a l u e O f D i a g r a m O b j e c t K e y a n y T y p e z b w N T n L X > < a : K e y > < K e y > T a b l e s \ E x p e n s e \ M e a s u r e s \ S u m   o f   A p r < / K e y > < / a : K e y > < a : V a l u e   i : t y p e = " D i a g r a m D i s p l a y N o d e V i e w S t a t e " > < H e i g h t > 1 5 0 < / H e i g h t > < I s E x p a n d e d > t r u e < / I s E x p a n d e d > < W i d t h > 2 0 0 < / W i d t h > < / a : V a l u e > < / a : K e y V a l u e O f D i a g r a m O b j e c t K e y a n y T y p e z b w N T n L X > < a : K e y V a l u e O f D i a g r a m O b j e c t K e y a n y T y p e z b w N T n L X > < a : K e y > < K e y > T a b l e s \ E x p e n s e \ S u m   o f   A p r \ A d d i t i o n a l   I n f o \ I m p l i c i t   M e a s u r e < / K e y > < / a : K e y > < a : V a l u e   i : t y p e = " D i a g r a m D i s p l a y V i e w S t a t e I D i a g r a m T a g A d d i t i o n a l I n f o " / > < / a : K e y V a l u e O f D i a g r a m O b j e c t K e y a n y T y p e z b w N T n L X > < a : K e y V a l u e O f D i a g r a m O b j e c t K e y a n y T y p e z b w N T n L X > < a : K e y > < K e y > T a b l e s \ E x p e n s e \ M e a s u r e s \ S u m   o f   M a y < / K e y > < / a : K e y > < a : V a l u e   i : t y p e = " D i a g r a m D i s p l a y N o d e V i e w S t a t e " > < H e i g h t > 1 5 0 < / H e i g h t > < I s E x p a n d e d > t r u e < / I s E x p a n d e d > < W i d t h > 2 0 0 < / W i d t h > < / a : V a l u e > < / a : K e y V a l u e O f D i a g r a m O b j e c t K e y a n y T y p e z b w N T n L X > < a : K e y V a l u e O f D i a g r a m O b j e c t K e y a n y T y p e z b w N T n L X > < a : K e y > < K e y > T a b l e s \ E x p e n s e \ S u m   o f   M a y \ A d d i t i o n a l   I n f o \ I m p l i c i t   M e a s u r e < / K e y > < / a : K e y > < a : V a l u e   i : t y p e = " D i a g r a m D i s p l a y V i e w S t a t e I D i a g r a m T a g A d d i t i o n a l I n f o " / > < / a : K e y V a l u e O f D i a g r a m O b j e c t K e y a n y T y p e z b w N T n L X > < a : K e y V a l u e O f D i a g r a m O b j e c t K e y a n y T y p e z b w N T n L X > < a : K e y > < K e y > T a b l e s \ E x p e n s e \ M e a s u r e s \ S u m   o f   J u n < / K e y > < / a : K e y > < a : V a l u e   i : t y p e = " D i a g r a m D i s p l a y N o d e V i e w S t a t e " > < H e i g h t > 1 5 0 < / H e i g h t > < I s E x p a n d e d > t r u e < / I s E x p a n d e d > < W i d t h > 2 0 0 < / W i d t h > < / a : V a l u e > < / a : K e y V a l u e O f D i a g r a m O b j e c t K e y a n y T y p e z b w N T n L X > < a : K e y V a l u e O f D i a g r a m O b j e c t K e y a n y T y p e z b w N T n L X > < a : K e y > < K e y > T a b l e s \ E x p e n s e \ S u m   o f   J u n \ A d d i t i o n a l   I n f o \ I m p l i c i t   M e a s u r e < / K e y > < / a : K e y > < a : V a l u e   i : t y p e = " D i a g r a m D i s p l a y V i e w S t a t e I D i a g r a m T a g A d d i t i o n a l I n f o " / > < / a : K e y V a l u e O f D i a g r a m O b j e c t K e y a n y T y p e z b w N T n L X > < a : K e y V a l u e O f D i a g r a m O b j e c t K e y a n y T y p e z b w N T n L X > < a : K e y > < K e y > T a b l e s \ F i n a n c e < / K e y > < / a : K e y > < a : V a l u e   i : t y p e = " D i a g r a m D i s p l a y N o d e V i e w S t a t e " > < H e i g h t > 1 5 0 < / H e i g h t > < I s E x p a n d e d > t r u e < / I s E x p a n d e d > < L a y e d O u t > t r u e < / L a y e d O u t > < L e f t > 1 7 9 9 . 6 1 5 2 4 2 2 7 0 6 6 3 2 < / L e f t > < T a b I n d e x > 5 < / T a b I n d e x > < T o p > 2 5 3 . 0 4 6 8 7 2 0 5 6 1 4 2 6 6 < / T o p > < W i d t h > 2 0 0 < / W i d t h > < / a : V a l u e > < / a : K e y V a l u e O f D i a g r a m O b j e c t K e y a n y T y p e z b w N T n L X > < a : K e y V a l u e O f D i a g r a m O b j e c t K e y a n y T y p e z b w N T n L X > < a : K e y > < K e y > T a b l e s \ F i n a n c e \ C o l u m n s \ D e p t < / K e y > < / a : K e y > < a : V a l u e   i : t y p e = " D i a g r a m D i s p l a y N o d e V i e w S t a t e " > < H e i g h t > 1 5 0 < / H e i g h t > < I s E x p a n d e d > t r u e < / I s E x p a n d e d > < W i d t h > 2 0 0 < / W i d t h > < / a : V a l u e > < / a : K e y V a l u e O f D i a g r a m O b j e c t K e y a n y T y p e z b w N T n L X > < a : K e y V a l u e O f D i a g r a m O b j e c t K e y a n y T y p e z b w N T n L X > < a : K e y > < K e y > T a b l e s \ F i n a n c e \ C o l u m n s \ D e p t 2 < / K e y > < / a : K e y > < a : V a l u e   i : t y p e = " D i a g r a m D i s p l a y N o d e V i e w S t a t e " > < H e i g h t > 1 5 0 < / H e i g h t > < I s E x p a n d e d > t r u e < / I s E x p a n d e d > < W i d t h > 2 0 0 < / W i d t h > < / a : V a l u e > < / a : K e y V a l u e O f D i a g r a m O b j e c t K e y a n y T y p e z b w N T n L X > < a : K e y V a l u e O f D i a g r a m O b j e c t K e y a n y T y p e z b w N T n L X > < a : K e y > < K e y > T a b l e s \ F i n a n c e \ C o l u m n s \ V a l u e < / K e y > < / a : K e y > < a : V a l u e   i : t y p e = " D i a g r a m D i s p l a y N o d e V i e w S t a t e " > < H e i g h t > 1 5 0 < / H e i g h t > < I s E x p a n d e d > t r u e < / I s E x p a n d e d > < W i d t h > 2 0 0 < / W i d t h > < / a : V a l u e > < / a : K e y V a l u e O f D i a g r a m O b j e c t K e y a n y T y p e z b w N T n L X > < a : K e y V a l u e O f D i a g r a m O b j e c t K e y a n y T y p e z b w N T n L X > < a : K e y > < K e y > T a b l e s \ O P s   E f f e c t i v e n e s s < / K e y > < / a : K e y > < a : V a l u e   i : t y p e = " D i a g r a m D i s p l a y N o d e V i e w S t a t e " > < H e i g h t > 1 5 0 < / H e i g h t > < I s E x p a n d e d > t r u e < / I s E x p a n d e d > < L a y e d O u t > t r u e < / L a y e d O u t > < L e f t > 2 1 2 9 . 5 1 9 0 5 2 8 3 8 3 2 9 1 < / L e f t > < T a b I n d e x > 6 < / T a b I n d e x > < T o p > 2 5 3 . 0 4 6 8 7 2 0 5 6 1 4 2 6 6 < / T o p > < W i d t h > 2 0 0 < / W i d t h > < / a : V a l u e > < / a : K e y V a l u e O f D i a g r a m O b j e c t K e y a n y T y p e z b w N T n L X > < a : K e y V a l u e O f D i a g r a m O b j e c t K e y a n y T y p e z b w N T n L X > < a : K e y > < K e y > T a b l e s \ O P s   E f f e c t i v e n e s s \ C o l u m n s \ R e g i o n < / K e y > < / a : K e y > < a : V a l u e   i : t y p e = " D i a g r a m D i s p l a y N o d e V i e w S t a t e " > < H e i g h t > 1 5 0 < / H e i g h t > < I s E x p a n d e d > t r u e < / I s E x p a n d e d > < W i d t h > 2 0 0 < / W i d t h > < / a : V a l u e > < / a : K e y V a l u e O f D i a g r a m O b j e c t K e y a n y T y p e z b w N T n L X > < a : K e y V a l u e O f D i a g r a m O b j e c t K e y a n y T y p e z b w N T n L X > < a : K e y > < K e y > T a b l e s \ O P s   E f f e c t i v e n e s s \ C o l u m n s \ A c t i v i t y < / K e y > < / a : K e y > < a : V a l u e   i : t y p e = " D i a g r a m D i s p l a y N o d e V i e w S t a t e " > < H e i g h t > 1 5 0 < / H e i g h t > < I s E x p a n d e d > t r u e < / I s E x p a n d e d > < W i d t h > 2 0 0 < / W i d t h > < / a : V a l u e > < / a : K e y V a l u e O f D i a g r a m O b j e c t K e y a n y T y p e z b w N T n L X > < a : K e y V a l u e O f D i a g r a m O b j e c t K e y a n y T y p e z b w N T n L X > < a : K e y > < K e y > T a b l e s \ O P s   E f f e c t i v e n e s s \ C o l u m n s \ D e p t < / K e y > < / a : K e y > < a : V a l u e   i : t y p e = " D i a g r a m D i s p l a y N o d e V i e w S t a t e " > < H e i g h t > 1 5 0 < / H e i g h t > < I s E x p a n d e d > t r u e < / I s E x p a n d e d > < W i d t h > 2 0 0 < / W i d t h > < / a : V a l u e > < / a : K e y V a l u e O f D i a g r a m O b j e c t K e y a n y T y p e z b w N T n L X > < a : K e y V a l u e O f D i a g r a m O b j e c t K e y a n y T y p e z b w N T n L X > < a : K e y > < K e y > T a b l e s \ O P s   E f f e c t i v e n e s s \ C o l u m n s \ C Y < / K e y > < / a : K e y > < a : V a l u e   i : t y p e = " D i a g r a m D i s p l a y N o d e V i e w S t a t e " > < H e i g h t > 1 5 0 < / H e i g h t > < I s E x p a n d e d > t r u e < / I s E x p a n d e d > < W i d t h > 2 0 0 < / W i d t h > < / a : V a l u e > < / a : K e y V a l u e O f D i a g r a m O b j e c t K e y a n y T y p e z b w N T n L X > < a : K e y V a l u e O f D i a g r a m O b j e c t K e y a n y T y p e z b w N T n L X > < a : K e y > < K e y > T a b l e s \ O P s   E f f e c t i v e n e s s \ C o l u m n s \ P Y < / K e y > < / a : K e y > < a : V a l u e   i : t y p e = " D i a g r a m D i s p l a y N o d e V i e w S t a t e " > < H e i g h t > 1 5 0 < / H e i g h t > < I s E x p a n d e d > t r u e < / I s E x p a n d e d > < W i d t h > 2 0 0 < / W i d t h > < / a : V a l u e > < / a : K e y V a l u e O f D i a g r a m O b j e c t K e y a n y T y p e z b w N T n L X > < a : K e y V a l u e O f D i a g r a m O b j e c t K e y a n y T y p e z b w N T n L X > < a : K e y > < K e y > T a b l e s \ O P s   E f f e c t i v e n e s s \ C o l u m n s \ R i s k s   C Y < / K e y > < / a : K e y > < a : V a l u e   i : t y p e = " D i a g r a m D i s p l a y N o d e V i e w S t a t e " > < H e i g h t > 1 5 0 < / H e i g h t > < I s E x p a n d e d > t r u e < / I s E x p a n d e d > < W i d t h > 2 0 0 < / W i d t h > < / a : V a l u e > < / a : K e y V a l u e O f D i a g r a m O b j e c t K e y a n y T y p e z b w N T n L X > < a : K e y V a l u e O f D i a g r a m O b j e c t K e y a n y T y p e z b w N T n L X > < a : K e y > < K e y > T a b l e s \ O P s   E f f e c t i v e n e s s \ C o l u m n s \ R i s k s   P Y < / K e y > < / a : K e y > < a : V a l u e   i : t y p e = " D i a g r a m D i s p l a y N o d e V i e w S t a t e " > < H e i g h t > 1 5 0 < / H e i g h t > < I s E x p a n d e d > t r u e < / I s E x p a n d e d > < W i d t h > 2 0 0 < / W i d t h > < / a : V a l u e > < / a : K e y V a l u e O f D i a g r a m O b j e c t K e y a n y T y p e z b w N T n L X > < a : K e y V a l u e O f D i a g r a m O b j e c t K e y a n y T y p e z b w N T n L X > < a : K e y > < K e y > T a b l e s \ O P s   E f f e c t i v e n e s s \ M e a s u r e s \ S u m   o f   C Y < / K e y > < / a : K e y > < a : V a l u e   i : t y p e = " D i a g r a m D i s p l a y N o d e V i e w S t a t e " > < H e i g h t > 1 5 0 < / H e i g h t > < I s E x p a n d e d > t r u e < / I s E x p a n d e d > < W i d t h > 2 0 0 < / W i d t h > < / a : V a l u e > < / a : K e y V a l u e O f D i a g r a m O b j e c t K e y a n y T y p e z b w N T n L X > < a : K e y V a l u e O f D i a g r a m O b j e c t K e y a n y T y p e z b w N T n L X > < a : K e y > < K e y > T a b l e s \ O P s   E f f e c t i v e n e s s \ S u m   o f   C Y \ A d d i t i o n a l   I n f o \ I m p l i c i t   M e a s u r e < / K e y > < / a : K e y > < a : V a l u e   i : t y p e = " D i a g r a m D i s p l a y V i e w S t a t e I D i a g r a m T a g A d d i t i o n a l I n f o " / > < / a : K e y V a l u e O f D i a g r a m O b j e c t K e y a n y T y p e z b w N T n L X > < a : K e y V a l u e O f D i a g r a m O b j e c t K e y a n y T y p e z b w N T n L X > < a : K e y > < K e y > T a b l e s \ D e p a r t m e n t < / K e y > < / a : K e y > < a : V a l u e   i : t y p e = " D i a g r a m D i s p l a y N o d e V i e w S t a t e " > < H e i g h t > 1 5 0 < / H e i g h t > < I s E x p a n d e d > t r u e < / I s E x p a n d e d > < L a y e d O u t > t r u e < / L a y e d O u t > < L e f t > 2 4 5 9 . 4 2 2 8 6 3 4 0 5 9 9 4 6 < / L e f t > < T a b I n d e x > 7 < / T a b I n d e x > < T o p > 2 5 3 . 0 4 6 8 7 2 0 5 6 1 4 2 6 6 < / T o p > < W i d t h > 2 0 0 < / W i d t h > < / a : V a l u e > < / a : K e y V a l u e O f D i a g r a m O b j e c t K e y a n y T y p e z b w N T n L X > < a : K e y V a l u e O f D i a g r a m O b j e c t K e y a n y T y p e z b w N T n L X > < a : K e y > < K e y > T a b l e s \ D e p a r t m e n t \ C o l u m n s \ D e p t < / K e y > < / a : K e y > < a : V a l u e   i : t y p e = " D i a g r a m D i s p l a y N o d e V i e w S t a t e " > < H e i g h t > 1 5 0 < / H e i g h t > < I s E x p a n d e d > t r u e < / I s E x p a n d e d > < W i d t h > 2 0 0 < / W i d t h > < / a : V a l u e > < / a : K e y V a l u e O f D i a g r a m O b j e c t K e y a n y T y p e z b w N T n L X > < a : K e y V a l u e O f D i a g r a m O b j e c t K e y a n y T y p e z b w N T n L X > < a : K e y > < K e y > T a b l e s \ D e p a r t m e n t \ C o l u m n s \ 2 0 1 5 - 1 6 2 < / K e y > < / a : K e y > < a : V a l u e   i : t y p e = " D i a g r a m D i s p l a y N o d e V i e w S t a t e " > < H e i g h t > 1 5 0 < / H e i g h t > < I s E x p a n d e d > t r u e < / I s E x p a n d e d > < W i d t h > 2 0 0 < / W i d t h > < / a : V a l u e > < / a : K e y V a l u e O f D i a g r a m O b j e c t K e y a n y T y p e z b w N T n L X > < a : K e y V a l u e O f D i a g r a m O b j e c t K e y a n y T y p e z b w N T n L X > < a : K e y > < K e y > T a b l e s \ D e p a r t m e n t \ C o l u m n s \ 2 0 1 5 - 1 6 < / K e y > < / a : K e y > < a : V a l u e   i : t y p e = " D i a g r a m D i s p l a y N o d e V i e w S t a t e " > < H e i g h t > 1 5 0 < / H e i g h t > < I s E x p a n d e d > t r u e < / I s E x p a n d e d > < W i d t h > 2 0 0 < / W i d t h > < / a : V a l u e > < / a : K e y V a l u e O f D i a g r a m O b j e c t K e y a n y T y p e z b w N T n L X > < a : K e y V a l u e O f D i a g r a m O b j e c t K e y a n y T y p e z b w N T n L X > < a : K e y > < K e y > T a b l e s \ D e p a r t m e n t \ C o l u m n s \ 2 0 1 6 - 1 7 < / K e y > < / a : K e y > < a : V a l u e   i : t y p e = " D i a g r a m D i s p l a y N o d e V i e w S t a t e " > < H e i g h t > 1 5 0 < / H e i g h t > < I s E x p a n d e d > t r u e < / I s E x p a n d e d > < W i d t h > 2 0 0 < / W i d t h > < / a : V a l u e > < / a : K e y V a l u e O f D i a g r a m O b j e c t K e y a n y T y p e z b w N T n L X > < a : K e y V a l u e O f D i a g r a m O b j e c t K e y a n y T y p e z b w N T n L X > < a : K e y > < K e y > T a b l e s \ D e p a r t m e n t \ C o l u m n s \ 2 0 1 7 - 1 8 < / K e y > < / a : K e y > < a : V a l u e   i : t y p e = " D i a g r a m D i s p l a y N o d e V i e w S t a t e " > < H e i g h t > 1 5 0 < / H e i g h t > < I s E x p a n d e d > t r u e < / I s E x p a n d e d > < W i d t h > 2 0 0 < / W i d t h > < / a : V a l u e > < / a : K e y V a l u e O f D i a g r a m O b j e c t K e y a n y T y p e z b w N T n L X > < a : K e y V a l u e O f D i a g r a m O b j e c t K e y a n y T y p e z b w N T n L X > < a : K e y > < K e y > T a b l e s \ D e p a r t m e n t \ C o l u m n s \ 2 0 1 8 - 1 9 < / K e y > < / a : K e y > < a : V a l u e   i : t y p e = " D i a g r a m D i s p l a y N o d e V i e w S t a t e " > < H e i g h t > 1 5 0 < / H e i g h t > < I s E x p a n d e d > t r u e < / I s E x p a n d e d > < W i d t h > 2 0 0 < / W i d t h > < / a : V a l u e > < / a : K e y V a l u e O f D i a g r a m O b j e c t K e y a n y T y p e z b w N T n L X > < a : K e y V a l u e O f D i a g r a m O b j e c t K e y a n y T y p e z b w N T n L X > < a : K e y > < K e y > T a b l e s \ R i s k s < / K e y > < / a : K e y > < a : V a l u e   i : t y p e = " D i a g r a m D i s p l a y N o d e V i e w S t a t e " > < H e i g h t > 1 5 0 < / H e i g h t > < I s E x p a n d e d > t r u e < / I s E x p a n d e d > < L a y e d O u t > t r u e < / L a y e d O u t > < L e f t > 2 7 8 9 . 3 2 6 6 7 3 9 7 3 6 6 0 9 < / L e f t > < T a b I n d e x > 8 < / T a b I n d e x > < T o p > 2 5 3 . 0 4 6 8 7 2 0 5 6 1 4 2 6 6 < / T o p > < W i d t h > 2 0 0 < / W i d t h > < / a : V a l u e > < / a : K e y V a l u e O f D i a g r a m O b j e c t K e y a n y T y p e z b w N T n L X > < a : K e y V a l u e O f D i a g r a m O b j e c t K e y a n y T y p e z b w N T n L X > < a : K e y > < K e y > T a b l e s \ R i s k s \ C o l u m n s \ R e g i o n < / K e y > < / a : K e y > < a : V a l u e   i : t y p e = " D i a g r a m D i s p l a y N o d e V i e w S t a t e " > < H e i g h t > 1 5 0 < / H e i g h t > < I s E x p a n d e d > t r u e < / I s E x p a n d e d > < W i d t h > 2 0 0 < / W i d t h > < / a : V a l u e > < / a : K e y V a l u e O f D i a g r a m O b j e c t K e y a n y T y p e z b w N T n L X > < a : K e y V a l u e O f D i a g r a m O b j e c t K e y a n y T y p e z b w N T n L X > < a : K e y > < K e y > T a b l e s \ R i s k s \ C o l u m n s \ A c t i v i t y < / K e y > < / a : K e y > < a : V a l u e   i : t y p e = " D i a g r a m D i s p l a y N o d e V i e w S t a t e " > < H e i g h t > 1 5 0 < / H e i g h t > < I s E x p a n d e d > t r u e < / I s E x p a n d e d > < W i d t h > 2 0 0 < / W i d t h > < / a : V a l u e > < / a : K e y V a l u e O f D i a g r a m O b j e c t K e y a n y T y p e z b w N T n L X > < a : K e y V a l u e O f D i a g r a m O b j e c t K e y a n y T y p e z b w N T n L X > < a : K e y > < K e y > T a b l e s \ R i s k s \ C o l u m n s \ D e p t < / K e y > < / a : K e y > < a : V a l u e   i : t y p e = " D i a g r a m D i s p l a y N o d e V i e w S t a t e " > < H e i g h t > 1 5 0 < / H e i g h t > < I s E x p a n d e d > t r u e < / I s E x p a n d e d > < W i d t h > 2 0 0 < / W i d t h > < / a : V a l u e > < / a : K e y V a l u e O f D i a g r a m O b j e c t K e y a n y T y p e z b w N T n L X > < a : K e y V a l u e O f D i a g r a m O b j e c t K e y a n y T y p e z b w N T n L X > < a : K e y > < K e y > T a b l e s \ R i s k s \ C o l u m n s \ 2 0 1 5 - 1 6 < / K e y > < / a : K e y > < a : V a l u e   i : t y p e = " D i a g r a m D i s p l a y N o d e V i e w S t a t e " > < H e i g h t > 1 5 0 < / H e i g h t > < I s E x p a n d e d > t r u e < / I s E x p a n d e d > < W i d t h > 2 0 0 < / W i d t h > < / a : V a l u e > < / a : K e y V a l u e O f D i a g r a m O b j e c t K e y a n y T y p e z b w N T n L X > < a : K e y V a l u e O f D i a g r a m O b j e c t K e y a n y T y p e z b w N T n L X > < a : K e y > < K e y > T a b l e s \ R i s k s \ C o l u m n s \ 2 0 1 6 - 1 7 < / K e y > < / a : K e y > < a : V a l u e   i : t y p e = " D i a g r a m D i s p l a y N o d e V i e w S t a t e " > < H e i g h t > 1 5 0 < / H e i g h t > < I s E x p a n d e d > t r u e < / I s E x p a n d e d > < W i d t h > 2 0 0 < / W i d t h > < / a : V a l u e > < / a : K e y V a l u e O f D i a g r a m O b j e c t K e y a n y T y p e z b w N T n L X > < a : K e y V a l u e O f D i a g r a m O b j e c t K e y a n y T y p e z b w N T n L X > < a : K e y > < K e y > T a b l e s \ R i s k s \ C o l u m n s \ 2 0 1 7 - 1 8 < / K e y > < / a : K e y > < a : V a l u e   i : t y p e = " D i a g r a m D i s p l a y N o d e V i e w S t a t e " > < H e i g h t > 1 5 0 < / H e i g h t > < I s E x p a n d e d > t r u e < / I s E x p a n d e d > < W i d t h > 2 0 0 < / W i d t h > < / a : V a l u e > < / a : K e y V a l u e O f D i a g r a m O b j e c t K e y a n y T y p e z b w N T n L X > < a : K e y V a l u e O f D i a g r a m O b j e c t K e y a n y T y p e z b w N T n L X > < a : K e y > < K e y > T a b l e s \ R i s k s \ C o l u m n s \ 2 0 1 8 - 1 9 < / K e y > < / a : K e y > < a : V a l u e   i : t y p e = " D i a g r a m D i s p l a y N o d e V i e w S t a t e " > < H e i g h t > 1 5 0 < / H e i g h t > < I s E x p a n d e d > t r u e < / I s E x p a n d e d > < W i d t h > 2 0 0 < / W i d t h > < / a : V a l u e > < / a : K e y V a l u e O f D i a g r a m O b j e c t K e y a n y T y p e z b w N T n L X > < a : K e y V a l u e O f D i a g r a m O b j e c t K e y a n y T y p e z b w N T n L X > < a : K e y > < K e y > T a b l e s \ R i s k s \ C o l u m n s \ 2 0 1 9 - 2 0 < / K e y > < / a : K e y > < a : V a l u e   i : t y p e = " D i a g r a m D i s p l a y N o d e V i e w S t a t e " > < H e i g h t > 1 5 0 < / H e i g h t > < I s E x p a n d e d > t r u e < / I s E x p a n d e d > < W i d t h > 2 0 0 < / W i d t h > < / a : V a l u e > < / a : K e y V a l u e O f D i a g r a m O b j e c t K e y a n y T y p e z b w N T n L X > < a : K e y V a l u e O f D i a g r a m O b j e c t K e y a n y T y p e z b w N T n L X > < a : K e y > < K e y > R e l a t i o n s h i p s \ & l t ; T a b l e s \ C o m m u n i t y \ C o l u m n s \ R e g i o n & g t ; - & l t ; T a b l e s \ S o c i a l \ C o l u m n s \ R e g i o n & g t ; < / K e y > < / a : K e y > < a : V a l u e   i : t y p e = " D i a g r a m D i s p l a y L i n k V i e w S t a t e " > < A u t o m a t i o n P r o p e r t y H e l p e r T e x t > E n d   p o i n t   1 :   ( 5 4 5 . 9 0 3 8 1 0 5 6 7 6 6 6 , 4 0 7 . 1 4 8 1 2 1 ) .   E n d   p o i n t   2 :   ( 6 4 3 . 8 0 7 6 2 1 1 3 5 3 3 2 , 5 8 1 . 0 9 3 7 4 4 )   < / A u t o m a t i o n P r o p e r t y H e l p e r T e x t > < L a y e d O u t > t r u e < / L a y e d O u t > < P o i n t s   x m l n s : b = " h t t p : / / s c h e m a s . d a t a c o n t r a c t . o r g / 2 0 0 4 / 0 7 / S y s t e m . W i n d o w s " > < b : P o i n t > < b : _ x > 5 4 5 . 9 0 3 8 1 0 5 6 7 6 6 5 8 < / b : _ x > < b : _ y > 4 0 7 . 1 4 8 1 2 1 < / b : _ y > < / b : P o i n t > < b : P o i n t > < b : _ x > 5 9 2 . 8 5 5 7 1 6 < / b : _ x > < b : _ y > 4 0 7 . 1 4 8 1 2 1 < / b : _ y > < / b : P o i n t > < b : P o i n t > < b : _ x > 5 9 4 . 8 5 5 7 1 6 < / b : _ x > < b : _ y > 4 0 9 . 1 4 8 1 2 1 < / b : _ y > < / b : P o i n t > < b : P o i n t > < b : _ x > 5 9 4 . 8 5 5 7 1 6 < / b : _ x > < b : _ y > 5 7 9 . 0 9 3 7 4 4 < / b : _ y > < / b : P o i n t > < b : P o i n t > < b : _ x > 5 9 6 . 8 5 5 7 1 6 < / b : _ x > < b : _ y > 5 8 1 . 0 9 3 7 4 4 < / b : _ y > < / b : P o i n t > < b : P o i n t > < b : _ x > 6 4 3 . 8 0 7 6 2 1 1 3 5 3 3 1 6 < / b : _ x > < b : _ y > 5 8 1 . 0 9 3 7 4 4 < / b : _ y > < / b : P o i n t > < / P o i n t s > < / a : V a l u e > < / a : K e y V a l u e O f D i a g r a m O b j e c t K e y a n y T y p e z b w N T n L X > < a : K e y V a l u e O f D i a g r a m O b j e c t K e y a n y T y p e z b w N T n L X > < a : K e y > < K e y > R e l a t i o n s h i p s \ & l t ; T a b l e s \ C o m m u n i t y \ C o l u m n s \ R e g i o n & g t ; - & l t ; T a b l e s \ S o c i a l \ C o l u m n s \ R e g i o n & g t ; \ F K < / K e y > < / a : K e y > < a : V a l u e   i : t y p e = " D i a g r a m D i s p l a y L i n k E n d p o i n t V i e w S t a t e " > < H e i g h t > 1 6 < / H e i g h t > < L a b e l L o c a t i o n   x m l n s : b = " h t t p : / / s c h e m a s . d a t a c o n t r a c t . o r g / 2 0 0 4 / 0 7 / S y s t e m . W i n d o w s " > < b : _ x > 5 2 9 . 9 0 3 8 1 0 5 6 7 6 6 5 8 < / b : _ x > < b : _ y > 3 9 9 . 1 4 8 1 2 1 < / b : _ y > < / L a b e l L o c a t i o n > < L o c a t i o n   x m l n s : b = " h t t p : / / s c h e m a s . d a t a c o n t r a c t . o r g / 2 0 0 4 / 0 7 / S y s t e m . W i n d o w s " > < b : _ x > 5 2 9 . 9 0 3 8 1 0 5 6 7 6 6 5 8 < / b : _ x > < b : _ y > 4 0 7 . 1 4 8 1 2 1 < / b : _ y > < / L o c a t i o n > < S h a p e R o t a t e A n g l e > 3 6 0 < / S h a p e R o t a t e A n g l e > < W i d t h > 1 6 < / W i d t h > < / a : V a l u e > < / a : K e y V a l u e O f D i a g r a m O b j e c t K e y a n y T y p e z b w N T n L X > < a : K e y V a l u e O f D i a g r a m O b j e c t K e y a n y T y p e z b w N T n L X > < a : K e y > < K e y > R e l a t i o n s h i p s \ & l t ; T a b l e s \ C o m m u n i t y \ C o l u m n s \ R e g i o n & g t ; - & l t ; T a b l e s \ S o c i a l \ C o l u m n s \ R e g i o n & g t ; \ P K < / K e y > < / a : K e y > < a : V a l u e   i : t y p e = " D i a g r a m D i s p l a y L i n k E n d p o i n t V i e w S t a t e " > < H e i g h t > 1 6 < / H e i g h t > < L a b e l L o c a t i o n   x m l n s : b = " h t t p : / / s c h e m a s . d a t a c o n t r a c t . o r g / 2 0 0 4 / 0 7 / S y s t e m . W i n d o w s " > < b : _ x > 6 4 3 . 8 0 7 6 2 1 1 3 5 3 3 1 6 < / b : _ x > < b : _ y > 5 7 3 . 0 9 3 7 4 4 < / b : _ y > < / L a b e l L o c a t i o n > < L o c a t i o n   x m l n s : b = " h t t p : / / s c h e m a s . d a t a c o n t r a c t . o r g / 2 0 0 4 / 0 7 / S y s t e m . W i n d o w s " > < b : _ x > 6 5 9 . 8 0 7 6 2 1 1 3 5 3 3 1 6 < / b : _ x > < b : _ y > 5 8 1 . 0 9 3 7 4 4 < / b : _ y > < / L o c a t i o n > < S h a p e R o t a t e A n g l e > 1 8 0 < / S h a p e R o t a t e A n g l e > < W i d t h > 1 6 < / W i d t h > < / a : V a l u e > < / a : K e y V a l u e O f D i a g r a m O b j e c t K e y a n y T y p e z b w N T n L X > < a : K e y V a l u e O f D i a g r a m O b j e c t K e y a n y T y p e z b w N T n L X > < a : K e y > < K e y > R e l a t i o n s h i p s \ & l t ; T a b l e s \ C o m m u n i t y \ C o l u m n s \ R e g i o n & g t ; - & l t ; T a b l e s \ S o c i a l \ C o l u m n s \ R e g i o n & g t ; \ C r o s s F i l t e r < / K e y > < / a : K e y > < a : V a l u e   i : t y p e = " D i a g r a m D i s p l a y L i n k C r o s s F i l t e r V i e w S t a t e " > < P o i n t s   x m l n s : b = " h t t p : / / s c h e m a s . d a t a c o n t r a c t . o r g / 2 0 0 4 / 0 7 / S y s t e m . W i n d o w s " > < b : P o i n t > < b : _ x > 5 4 5 . 9 0 3 8 1 0 5 6 7 6 6 5 8 < / b : _ x > < b : _ y > 4 0 7 . 1 4 8 1 2 1 < / b : _ y > < / b : P o i n t > < b : P o i n t > < b : _ x > 5 9 2 . 8 5 5 7 1 6 < / b : _ x > < b : _ y > 4 0 7 . 1 4 8 1 2 1 < / b : _ y > < / b : P o i n t > < b : P o i n t > < b : _ x > 5 9 4 . 8 5 5 7 1 6 < / b : _ x > < b : _ y > 4 0 9 . 1 4 8 1 2 1 < / b : _ y > < / b : P o i n t > < b : P o i n t > < b : _ x > 5 9 4 . 8 5 5 7 1 6 < / b : _ x > < b : _ y > 5 7 9 . 0 9 3 7 4 4 < / b : _ y > < / b : P o i n t > < b : P o i n t > < b : _ x > 5 9 6 . 8 5 5 7 1 6 < / b : _ x > < b : _ y > 5 8 1 . 0 9 3 7 4 4 < / b : _ y > < / b : P o i n t > < b : P o i n t > < b : _ x > 6 4 3 . 8 0 7 6 2 1 1 3 5 3 3 1 6 < / b : _ x > < b : _ y > 5 8 1 . 0 9 3 7 4 4 < / b : _ y > < / b : P o i n t > < / P o i n t s > < / a : V a l u e > < / a : K e y V a l u e O f D i a g r a m O b j e c t K e y a n y T y p e z b w N T n L X > < a : K e y V a l u e O f D i a g r a m O b j e c t K e y a n y T y p e z b w N T n L X > < a : K e y > < K e y > R e l a t i o n s h i p s \ & l t ; T a b l e s \ C o m m u n i t y \ C o l u m n s \ R e g i o n & g t ; - & l t ; T a b l e s \ E n v i r o n m e n t \ C o l u m n s \ R e g i o n & g t ; < / K e y > < / a : K e y > < a : V a l u e   i : t y p e = " D i a g r a m D i s p l a y L i n k V i e w S t a t e " > < A u t o m a t i o n P r o p e r t y H e l p e r T e x t > E n d   p o i n t   1 :   ( 3 1 3 . 9 0 3 8 1 0 5 6 7 6 6 6 , 3 5 0 . 3 3 1 6 6 2 ) .   E n d   p o i n t   2 :   ( 1 8 6 . 4 , 7 5 )   < / A u t o m a t i o n P r o p e r t y H e l p e r T e x t > < I s F o c u s e d > t r u e < / I s F o c u s e d > < L a y e d O u t > t r u e < / L a y e d O u t > < P o i n t s   x m l n s : b = " h t t p : / / s c h e m a s . d a t a c o n t r a c t . o r g / 2 0 0 4 / 0 7 / S y s t e m . W i n d o w s " > < b : P o i n t > < b : _ x > 3 1 3 . 9 0 3 8 1 0 5 6 7 6 6 5 8 < / b : _ x > < b : _ y > 3 5 0 . 3 3 1 6 6 2 < / b : _ y > < / b : P o i n t > < b : P o i n t > < b : _ x > 2 5 2 . 1 5 1 9 0 5 5 < / b : _ x > < b : _ y > 3 5 0 . 3 3 1 6 6 2 < / b : _ y > < / b : P o i n t > < b : P o i n t > < b : _ x > 2 5 0 . 1 5 1 9 0 5 5 < / b : _ x > < b : _ y > 3 4 8 . 3 3 1 6 6 2 < / b : _ y > < / b : P o i n t > < b : P o i n t > < b : _ x > 2 5 0 . 1 5 1 9 0 5 5 < / b : _ x > < b : _ y > 7 7 < / b : _ y > < / b : P o i n t > < b : P o i n t > < b : _ x > 2 4 8 . 1 5 1 9 0 5 5 < / b : _ x > < b : _ y > 7 5 < / b : _ y > < / b : P o i n t > < b : P o i n t > < b : _ x > 1 8 6 . 3 9 9 9 9 9 9 9 9 9 9 9 9 8 < / b : _ x > < b : _ y > 7 5 < / b : _ y > < / b : P o i n t > < / P o i n t s > < / a : V a l u e > < / a : K e y V a l u e O f D i a g r a m O b j e c t K e y a n y T y p e z b w N T n L X > < a : K e y V a l u e O f D i a g r a m O b j e c t K e y a n y T y p e z b w N T n L X > < a : K e y > < K e y > R e l a t i o n s h i p s \ & l t ; T a b l e s \ C o m m u n i t y \ C o l u m n s \ R e g i o n & g t ; - & l t ; T a b l e s \ E n v i r o n m e n t \ C o l u m n s \ R e g i o n & g t ; \ F K < / K e y > < / a : K e y > < a : V a l u e   i : t y p e = " D i a g r a m D i s p l a y L i n k E n d p o i n t V i e w S t a t e " > < H e i g h t > 1 6 < / H e i g h t > < L a b e l L o c a t i o n   x m l n s : b = " h t t p : / / s c h e m a s . d a t a c o n t r a c t . o r g / 2 0 0 4 / 0 7 / S y s t e m . W i n d o w s " > < b : _ x > 3 1 3 . 9 0 3 8 1 0 5 6 7 6 6 5 8 < / b : _ x > < b : _ y > 3 4 2 . 3 3 1 6 6 2 < / b : _ y > < / L a b e l L o c a t i o n > < L o c a t i o n   x m l n s : b = " h t t p : / / s c h e m a s . d a t a c o n t r a c t . o r g / 2 0 0 4 / 0 7 / S y s t e m . W i n d o w s " > < b : _ x > 3 2 9 . 9 0 3 8 1 0 5 6 7 6 6 5 8 < / b : _ x > < b : _ y > 3 5 0 . 3 3 1 6 6 2 < / b : _ y > < / L o c a t i o n > < S h a p e R o t a t e A n g l e > 1 8 0 < / S h a p e R o t a t e A n g l e > < W i d t h > 1 6 < / W i d t h > < / a : V a l u e > < / a : K e y V a l u e O f D i a g r a m O b j e c t K e y a n y T y p e z b w N T n L X > < a : K e y V a l u e O f D i a g r a m O b j e c t K e y a n y T y p e z b w N T n L X > < a : K e y > < K e y > R e l a t i o n s h i p s \ & l t ; T a b l e s \ C o m m u n i t y \ C o l u m n s \ R e g i o n & g t ; - & l t ; T a b l e s \ E n v i r o n m e n t \ C o l u m n s \ R e g i o n & g t ; \ P K < / K e y > < / a : K e y > < a : V a l u e   i : t y p e = " D i a g r a m D i s p l a y L i n k E n d p o i n t V i e w S t a t e " > < H e i g h t > 1 6 < / H e i g h t > < L a b e l L o c a t i o n   x m l n s : b = " h t t p : / / s c h e m a s . d a t a c o n t r a c t . o r g / 2 0 0 4 / 0 7 / S y s t e m . W i n d o w s " > < b : _ x > 1 7 0 . 3 9 9 9 9 9 9 9 9 9 9 9 9 8 < / b : _ x > < b : _ y > 6 7 < / b : _ y > < / L a b e l L o c a t i o n > < L o c a t i o n   x m l n s : b = " h t t p : / / s c h e m a s . d a t a c o n t r a c t . o r g / 2 0 0 4 / 0 7 / S y s t e m . W i n d o w s " > < b : _ x > 1 7 0 . 3 9 9 9 9 9 9 9 9 9 9 9 9 5 < / b : _ x > < b : _ y > 7 5 < / b : _ y > < / L o c a t i o n > < S h a p e R o t a t e A n g l e > 3 6 0 < / S h a p e R o t a t e A n g l e > < W i d t h > 1 6 < / W i d t h > < / a : V a l u e > < / a : K e y V a l u e O f D i a g r a m O b j e c t K e y a n y T y p e z b w N T n L X > < a : K e y V a l u e O f D i a g r a m O b j e c t K e y a n y T y p e z b w N T n L X > < a : K e y > < K e y > R e l a t i o n s h i p s \ & l t ; T a b l e s \ C o m m u n i t y \ C o l u m n s \ R e g i o n & g t ; - & l t ; T a b l e s \ E n v i r o n m e n t \ C o l u m n s \ R e g i o n & g t ; \ C r o s s F i l t e r < / K e y > < / a : K e y > < a : V a l u e   i : t y p e = " D i a g r a m D i s p l a y L i n k C r o s s F i l t e r V i e w S t a t e " > < P o i n t s   x m l n s : b = " h t t p : / / s c h e m a s . d a t a c o n t r a c t . o r g / 2 0 0 4 / 0 7 / S y s t e m . W i n d o w s " > < b : P o i n t > < b : _ x > 3 1 3 . 9 0 3 8 1 0 5 6 7 6 6 5 8 < / b : _ x > < b : _ y > 3 5 0 . 3 3 1 6 6 2 < / b : _ y > < / b : P o i n t > < b : P o i n t > < b : _ x > 2 5 2 . 1 5 1 9 0 5 5 < / b : _ x > < b : _ y > 3 5 0 . 3 3 1 6 6 2 < / b : _ y > < / b : P o i n t > < b : P o i n t > < b : _ x > 2 5 0 . 1 5 1 9 0 5 5 < / b : _ x > < b : _ y > 3 4 8 . 3 3 1 6 6 2 < / b : _ y > < / b : P o i n t > < b : P o i n t > < b : _ x > 2 5 0 . 1 5 1 9 0 5 5 < / b : _ x > < b : _ y > 7 7 < / b : _ y > < / b : P o i n t > < b : P o i n t > < b : _ x > 2 4 8 . 1 5 1 9 0 5 5 < / b : _ x > < b : _ y > 7 5 < / b : _ y > < / b : P o i n t > < b : P o i n t > < b : _ x > 1 8 6 . 3 9 9 9 9 9 9 9 9 9 9 9 9 8 < / b : _ x > < b : _ y > 7 5 < / b : _ y > < / b : P o i n t > < / P o i n t s > < / a : V a l u e > < / a : K e y V a l u e O f D i a g r a m O b j e c t K e y a n y T y p e z b w N T n L X > < a : K e y V a l u e O f D i a g r a m O b j e c t K e y a n y T y p e z b w N T n L X > < a : K e y > < K e y > R e l a t i o n s h i p s \ & l t ; T a b l e s \ R e v e n u e \ C o l u m n s \ R e g i o n & g t ; - & l t ; T a b l e s \ C o m m u n i t y \ C o l u m n s \ R e g i o n & g t ; < / K e y > < / a : K e y > < a : V a l u e   i : t y p e = " D i a g r a m D i s p l a y L i n k V i e w S t a t e " > < A u t o m a t i o n P r o p e r t y H e l p e r T e x t > E n d   p o i n t   1 :   ( 8 8 3 . 8 0 7 6 2 1 1 3 5 3 3 2 , 2 8 7 . 1 4 8 1 2 1 ) .   E n d   p o i n t   2 :   ( 5 4 5 . 9 0 3 8 1 0 5 6 7 6 6 6 , 3 0 7 . 1 4 8 1 2 1 )   < / A u t o m a t i o n P r o p e r t y H e l p e r T e x t > < L a y e d O u t > t r u e < / L a y e d O u t > < P o i n t s   x m l n s : b = " h t t p : / / s c h e m a s . d a t a c o n t r a c t . o r g / 2 0 0 4 / 0 7 / S y s t e m . W i n d o w s " > < b : P o i n t > < b : _ x > 8 8 3 . 8 0 7 6 2 1 1 3 5 3 3 1 6 < / b : _ x > < b : _ y > 2 8 7 . 1 4 8 1 2 0 9 9 9 9 9 9 9 5 < / b : _ y > < / b : P o i n t > < b : P o i n t > < b : _ x > 7 1 6 . 8 5 5 7 1 6 < / b : _ x > < b : _ y > 2 8 7 . 1 4 8 1 2 1 < / b : _ y > < / b : P o i n t > < b : P o i n t > < b : _ x > 7 1 4 . 8 5 5 7 1 6 < / b : _ x > < b : _ y > 2 8 9 . 1 4 8 1 2 1 < / b : _ y > < / b : P o i n t > < b : P o i n t > < b : _ x > 7 1 4 . 8 5 5 7 1 6 < / b : _ x > < b : _ y > 3 0 5 . 1 4 8 1 2 1 < / b : _ y > < / b : P o i n t > < b : P o i n t > < b : _ x > 7 1 2 . 8 5 5 7 1 6 < / b : _ x > < b : _ y > 3 0 7 . 1 4 8 1 2 1 < / b : _ y > < / b : P o i n t > < b : P o i n t > < b : _ x > 5 4 5 . 9 0 3 8 1 0 5 6 7 6 6 5 9 1 < / b : _ x > < b : _ y > 3 0 7 . 1 4 8 1 2 1 0 0 0 0 0 0 0 6 < / b : _ y > < / b : P o i n t > < / P o i n t s > < / a : V a l u e > < / a : K e y V a l u e O f D i a g r a m O b j e c t K e y a n y T y p e z b w N T n L X > < a : K e y V a l u e O f D i a g r a m O b j e c t K e y a n y T y p e z b w N T n L X > < a : K e y > < K e y > R e l a t i o n s h i p s \ & l t ; T a b l e s \ R e v e n u e \ C o l u m n s \ R e g i o n & g t ; - & l t ; T a b l e s \ C o m m u n i t y \ C o l u m n s \ R e g i o n & g t ; \ F K < / K e y > < / a : K e y > < a : V a l u e   i : t y p e = " D i a g r a m D i s p l a y L i n k E n d p o i n t V i e w S t a t e " > < H e i g h t > 1 6 < / H e i g h t > < L a b e l L o c a t i o n   x m l n s : b = " h t t p : / / s c h e m a s . d a t a c o n t r a c t . o r g / 2 0 0 4 / 0 7 / S y s t e m . W i n d o w s " > < b : _ x > 8 8 3 . 8 0 7 6 2 1 1 3 5 3 3 1 6 < / b : _ x > < b : _ y > 2 7 9 . 1 4 8 1 2 0 9 9 9 9 9 9 9 5 < / b : _ y > < / L a b e l L o c a t i o n > < L o c a t i o n   x m l n s : b = " h t t p : / / s c h e m a s . d a t a c o n t r a c t . o r g / 2 0 0 4 / 0 7 / S y s t e m . W i n d o w s " > < b : _ x > 8 9 9 . 8 0 7 6 2 1 1 3 5 3 3 1 6 < / b : _ x > < b : _ y > 2 8 7 . 1 4 8 1 2 1 < / b : _ y > < / L o c a t i o n > < S h a p e R o t a t e A n g l e > 1 8 0 . 0 0 0 0 0 0 0 0 0 0 0 0 2 < / S h a p e R o t a t e A n g l e > < W i d t h > 1 6 < / W i d t h > < / a : V a l u e > < / a : K e y V a l u e O f D i a g r a m O b j e c t K e y a n y T y p e z b w N T n L X > < a : K e y V a l u e O f D i a g r a m O b j e c t K e y a n y T y p e z b w N T n L X > < a : K e y > < K e y > R e l a t i o n s h i p s \ & l t ; T a b l e s \ R e v e n u e \ C o l u m n s \ R e g i o n & g t ; - & l t ; T a b l e s \ C o m m u n i t y \ C o l u m n s \ R e g i o n & g t ; \ P K < / K e y > < / a : K e y > < a : V a l u e   i : t y p e = " D i a g r a m D i s p l a y L i n k E n d p o i n t V i e w S t a t e " > < H e i g h t > 1 6 < / H e i g h t > < L a b e l L o c a t i o n   x m l n s : b = " h t t p : / / s c h e m a s . d a t a c o n t r a c t . o r g / 2 0 0 4 / 0 7 / S y s t e m . W i n d o w s " > < b : _ x > 5 2 9 . 9 0 3 8 1 0 5 6 7 6 6 5 9 1 < / b : _ x > < b : _ y > 2 9 9 . 1 4 8 1 2 1 0 0 0 0 0 0 0 6 < / b : _ y > < / L a b e l L o c a t i o n > < L o c a t i o n   x m l n s : b = " h t t p : / / s c h e m a s . d a t a c o n t r a c t . o r g / 2 0 0 4 / 0 7 / S y s t e m . W i n d o w s " > < b : _ x > 5 2 9 . 9 0 3 8 1 0 5 6 7 6 6 5 9 1 < / b : _ x > < b : _ y > 3 0 7 . 1 4 8 1 2 1 < / b : _ y > < / L o c a t i o n > < S h a p e R o t a t e A n g l e > 1 . 9 8 9 5 1 9 6 6 0 1 2 8 2 8 0 5 E - 1 3 < / S h a p e R o t a t e A n g l e > < W i d t h > 1 6 < / W i d t h > < / a : V a l u e > < / a : K e y V a l u e O f D i a g r a m O b j e c t K e y a n y T y p e z b w N T n L X > < a : K e y V a l u e O f D i a g r a m O b j e c t K e y a n y T y p e z b w N T n L X > < a : K e y > < K e y > R e l a t i o n s h i p s \ & l t ; T a b l e s \ R e v e n u e \ C o l u m n s \ R e g i o n & g t ; - & l t ; T a b l e s \ C o m m u n i t y \ C o l u m n s \ R e g i o n & g t ; \ C r o s s F i l t e r < / K e y > < / a : K e y > < a : V a l u e   i : t y p e = " D i a g r a m D i s p l a y L i n k C r o s s F i l t e r V i e w S t a t e " > < P o i n t s   x m l n s : b = " h t t p : / / s c h e m a s . d a t a c o n t r a c t . o r g / 2 0 0 4 / 0 7 / S y s t e m . W i n d o w s " > < b : P o i n t > < b : _ x > 8 8 3 . 8 0 7 6 2 1 1 3 5 3 3 1 6 < / b : _ x > < b : _ y > 2 8 7 . 1 4 8 1 2 0 9 9 9 9 9 9 9 5 < / b : _ y > < / b : P o i n t > < b : P o i n t > < b : _ x > 7 1 6 . 8 5 5 7 1 6 < / b : _ x > < b : _ y > 2 8 7 . 1 4 8 1 2 1 < / b : _ y > < / b : P o i n t > < b : P o i n t > < b : _ x > 7 1 4 . 8 5 5 7 1 6 < / b : _ x > < b : _ y > 2 8 9 . 1 4 8 1 2 1 < / b : _ y > < / b : P o i n t > < b : P o i n t > < b : _ x > 7 1 4 . 8 5 5 7 1 6 < / b : _ x > < b : _ y > 3 0 5 . 1 4 8 1 2 1 < / b : _ y > < / b : P o i n t > < b : P o i n t > < b : _ x > 7 1 2 . 8 5 5 7 1 6 < / b : _ x > < b : _ y > 3 0 7 . 1 4 8 1 2 1 < / b : _ y > < / b : P o i n t > < b : P o i n t > < b : _ x > 5 4 5 . 9 0 3 8 1 0 5 6 7 6 6 5 9 1 < / b : _ x > < b : _ y > 3 0 7 . 1 4 8 1 2 1 0 0 0 0 0 0 0 6 < / b : _ y > < / b : P o i n t > < / P o i n t s > < / a : V a l u e > < / a : K e y V a l u e O f D i a g r a m O b j e c t K e y a n y T y p e z b w N T n L X > < a : K e y V a l u e O f D i a g r a m O b j e c t K e y a n y T y p e z b w N T n L X > < a : K e y > < K e y > R e l a t i o n s h i p s \ & l t ; T a b l e s \ S a l e s \ C o l u m n s \ R e g i o n & g t ; - & l t ; T a b l e s \ C o m m u n i t y \ C o l u m n s \ R e g i o n & g t ; < / K e y > < / a : K e y > < a : V a l u e   i : t y p e = " D i a g r a m D i s p l a y L i n k V i e w S t a t e " > < A u t o m a t i o n P r o p e r t y H e l p e r T e x t > E n d   p o i n t   1 :   ( 1 1 2 3 . 8 0 7 6 2 1 1 3 5 3 3 , 3 2 8 . 0 4 6 8 7 2 ) .   E n d   p o i n t   2 :   ( 5 4 5 . 9 0 3 8 1 0 5 6 7 6 6 6 , 3 2 7 . 1 4 8 1 2 1 )   < / A u t o m a t i o n P r o p e r t y H e l p e r T e x t > < L a y e d O u t > t r u e < / L a y e d O u t > < P o i n t s   x m l n s : b = " h t t p : / / s c h e m a s . d a t a c o n t r a c t . o r g / 2 0 0 4 / 0 7 / S y s t e m . W i n d o w s " > < b : P o i n t > < b : _ x > 1 1 2 3 . 8 0 7 6 2 1 1 3 5 3 3 1 6 < / b : _ x > < b : _ y > 3 2 8 . 0 4 6 8 7 2 < / b : _ y > < / b : P o i n t > < b : P o i n t > < b : _ x > 1 1 2 1 . 3 0 7 6 2 0 9 9 5 5 < / b : _ x > < b : _ y > 3 2 8 . 0 4 6 8 7 2 < / b : _ y > < / b : P o i n t > < b : P o i n t > < b : _ x > 1 1 1 9 . 3 0 7 6 2 0 9 9 5 5 < / b : _ x > < b : _ y > 3 3 0 . 0 4 6 8 7 2 < / b : _ y > < / b : P o i n t > < b : P o i n t > < b : _ x > 1 1 1 9 . 3 0 7 6 2 0 9 9 5 5 < / b : _ x > < b : _ y > 4 2 0 . 5 4 6 8 7 2 < / b : _ y > < / b : P o i n t > < b : P o i n t > < b : _ x > 1 1 1 7 . 3 0 7 6 2 0 9 9 5 5 < / b : _ x > < b : _ y > 4 2 2 . 5 4 6 8 7 2 < / b : _ y > < / b : P o i n t > < b : P o i n t > < b : _ x > 8 7 9 . 2 5 7 1 4 4 7 5 < / b : _ x > < b : _ y > 4 2 2 . 5 4 6 8 7 2 < / b : _ y > < / b : P o i n t > < b : P o i n t > < b : _ x > 8 7 7 . 2 5 7 1 4 4 7 5 < / b : _ x > < b : _ y > 4 2 0 . 5 4 6 8 7 2 < / b : _ y > < / b : P o i n t > < b : P o i n t > < b : _ x > 8 7 7 . 2 5 7 1 4 4 7 5 < / b : _ x > < b : _ y > 3 2 9 . 1 4 8 1 2 1 < / b : _ y > < / b : P o i n t > < b : P o i n t > < b : _ x > 8 7 5 . 2 5 7 1 4 4 7 5 < / b : _ x > < b : _ y > 3 2 7 . 1 4 8 1 2 1 < / b : _ y > < / b : P o i n t > < b : P o i n t > < b : _ x > 5 4 5 . 9 0 3 8 1 0 5 6 7 6 6 5 8 < / b : _ x > < b : _ y > 3 2 7 . 1 4 8 1 2 1 < / b : _ y > < / b : P o i n t > < / P o i n t s > < / a : V a l u e > < / a : K e y V a l u e O f D i a g r a m O b j e c t K e y a n y T y p e z b w N T n L X > < a : K e y V a l u e O f D i a g r a m O b j e c t K e y a n y T y p e z b w N T n L X > < a : K e y > < K e y > R e l a t i o n s h i p s \ & l t ; T a b l e s \ S a l e s \ C o l u m n s \ R e g i o n & g t ; - & l t ; T a b l e s \ C o m m u n i t y \ C o l u m n s \ R e g i o n & g t ; \ F K < / K e y > < / a : K e y > < a : V a l u e   i : t y p e = " D i a g r a m D i s p l a y L i n k E n d p o i n t V i e w S t a t e " > < H e i g h t > 1 6 < / H e i g h t > < L a b e l L o c a t i o n   x m l n s : b = " h t t p : / / s c h e m a s . d a t a c o n t r a c t . o r g / 2 0 0 4 / 0 7 / S y s t e m . W i n d o w s " > < b : _ x > 1 1 2 3 . 8 0 7 6 2 1 1 3 5 3 3 1 6 < / b : _ x > < b : _ y > 3 2 0 . 0 4 6 8 7 2 < / b : _ y > < / L a b e l L o c a t i o n > < L o c a t i o n   x m l n s : b = " h t t p : / / s c h e m a s . d a t a c o n t r a c t . o r g / 2 0 0 4 / 0 7 / S y s t e m . W i n d o w s " > < b : _ x > 1 1 3 9 . 8 0 7 6 2 1 1 3 5 3 3 1 6 < / b : _ x > < b : _ y > 3 2 8 . 0 4 6 8 7 2 < / b : _ y > < / L o c a t i o n > < S h a p e R o t a t e A n g l e > 1 8 0 < / S h a p e R o t a t e A n g l e > < W i d t h > 1 6 < / W i d t h > < / a : V a l u e > < / a : K e y V a l u e O f D i a g r a m O b j e c t K e y a n y T y p e z b w N T n L X > < a : K e y V a l u e O f D i a g r a m O b j e c t K e y a n y T y p e z b w N T n L X > < a : K e y > < K e y > R e l a t i o n s h i p s \ & l t ; T a b l e s \ S a l e s \ C o l u m n s \ R e g i o n & g t ; - & l t ; T a b l e s \ C o m m u n i t y \ C o l u m n s \ R e g i o n & g t ; \ P K < / K e y > < / a : K e y > < a : V a l u e   i : t y p e = " D i a g r a m D i s p l a y L i n k E n d p o i n t V i e w S t a t e " > < H e i g h t > 1 6 < / H e i g h t > < L a b e l L o c a t i o n   x m l n s : b = " h t t p : / / s c h e m a s . d a t a c o n t r a c t . o r g / 2 0 0 4 / 0 7 / S y s t e m . W i n d o w s " > < b : _ x > 5 2 9 . 9 0 3 8 1 0 5 6 7 6 6 5 8 < / b : _ x > < b : _ y > 3 1 9 . 1 4 8 1 2 1 < / b : _ y > < / L a b e l L o c a t i o n > < L o c a t i o n   x m l n s : b = " h t t p : / / s c h e m a s . d a t a c o n t r a c t . o r g / 2 0 0 4 / 0 7 / S y s t e m . W i n d o w s " > < b : _ x > 5 2 9 . 9 0 3 8 1 0 5 6 7 6 6 5 5 7 < / b : _ x > < b : _ y > 3 2 7 . 1 4 8 1 2 1 < / b : _ y > < / L o c a t i o n > < S h a p e R o t a t e A n g l e > 3 6 0 < / S h a p e R o t a t e A n g l e > < W i d t h > 1 6 < / W i d t h > < / a : V a l u e > < / a : K e y V a l u e O f D i a g r a m O b j e c t K e y a n y T y p e z b w N T n L X > < a : K e y V a l u e O f D i a g r a m O b j e c t K e y a n y T y p e z b w N T n L X > < a : K e y > < K e y > R e l a t i o n s h i p s \ & l t ; T a b l e s \ S a l e s \ C o l u m n s \ R e g i o n & g t ; - & l t ; T a b l e s \ C o m m u n i t y \ C o l u m n s \ R e g i o n & g t ; \ C r o s s F i l t e r < / K e y > < / a : K e y > < a : V a l u e   i : t y p e = " D i a g r a m D i s p l a y L i n k C r o s s F i l t e r V i e w S t a t e " > < P o i n t s   x m l n s : b = " h t t p : / / s c h e m a s . d a t a c o n t r a c t . o r g / 2 0 0 4 / 0 7 / S y s t e m . W i n d o w s " > < b : P o i n t > < b : _ x > 1 1 2 3 . 8 0 7 6 2 1 1 3 5 3 3 1 6 < / b : _ x > < b : _ y > 3 2 8 . 0 4 6 8 7 2 < / b : _ y > < / b : P o i n t > < b : P o i n t > < b : _ x > 1 1 2 1 . 3 0 7 6 2 0 9 9 5 5 < / b : _ x > < b : _ y > 3 2 8 . 0 4 6 8 7 2 < / b : _ y > < / b : P o i n t > < b : P o i n t > < b : _ x > 1 1 1 9 . 3 0 7 6 2 0 9 9 5 5 < / b : _ x > < b : _ y > 3 3 0 . 0 4 6 8 7 2 < / b : _ y > < / b : P o i n t > < b : P o i n t > < b : _ x > 1 1 1 9 . 3 0 7 6 2 0 9 9 5 5 < / b : _ x > < b : _ y > 4 2 0 . 5 4 6 8 7 2 < / b : _ y > < / b : P o i n t > < b : P o i n t > < b : _ x > 1 1 1 7 . 3 0 7 6 2 0 9 9 5 5 < / b : _ x > < b : _ y > 4 2 2 . 5 4 6 8 7 2 < / b : _ y > < / b : P o i n t > < b : P o i n t > < b : _ x > 8 7 9 . 2 5 7 1 4 4 7 5 < / b : _ x > < b : _ y > 4 2 2 . 5 4 6 8 7 2 < / b : _ y > < / b : P o i n t > < b : P o i n t > < b : _ x > 8 7 7 . 2 5 7 1 4 4 7 5 < / b : _ x > < b : _ y > 4 2 0 . 5 4 6 8 7 2 < / b : _ y > < / b : P o i n t > < b : P o i n t > < b : _ x > 8 7 7 . 2 5 7 1 4 4 7 5 < / b : _ x > < b : _ y > 3 2 9 . 1 4 8 1 2 1 < / b : _ y > < / b : P o i n t > < b : P o i n t > < b : _ x > 8 7 5 . 2 5 7 1 4 4 7 5 < / b : _ x > < b : _ y > 3 2 7 . 1 4 8 1 2 1 < / b : _ y > < / b : P o i n t > < b : P o i n t > < b : _ x > 5 4 5 . 9 0 3 8 1 0 5 6 7 6 6 5 8 < / b : _ x > < b : _ y > 3 2 7 . 1 4 8 1 2 1 < / b : _ y > < / b : P o i n t > < / P o i n t s > < / a : V a l u e > < / a : K e y V a l u e O f D i a g r a m O b j e c t K e y a n y T y p e z b w N T n L X > < a : K e y V a l u e O f D i a g r a m O b j e c t K e y a n y T y p e z b w N T n L X > < a : K e y > < K e y > R e l a t i o n s h i p s \ & l t ; T a b l e s \ E x p e n s e \ C o l u m n s \ R e g i o n & g t ; - & l t ; T a b l e s \ C o m m u n i t y \ C o l u m n s \ R e g i o n & g t ; < / K e y > < / a : K e y > < a : V a l u e   i : t y p e = " D i a g r a m D i s p l a y L i n k V i e w S t a t e " > < A u t o m a t i o n P r o p e r t y H e l p e r T e x t > E n d   p o i n t   1 :   ( 1 4 5 3 . 7 1 1 4 3 1 7 0 3 , 3 2 8 . 0 4 6 8 7 2 ) .   E n d   p o i n t   2 :   ( 5 4 5 . 9 0 3 8 1 0 5 6 7 6 6 6 , 3 4 7 . 1 4 8 1 2 1 )   < / A u t o m a t i o n P r o p e r t y H e l p e r T e x t > < L a y e d O u t > t r u e < / L a y e d O u t > < P o i n t s   x m l n s : b = " h t t p : / / s c h e m a s . d a t a c o n t r a c t . o r g / 2 0 0 4 / 0 7 / S y s t e m . W i n d o w s " > < b : P o i n t > < b : _ x > 1 4 5 3 . 7 1 1 4 3 1 7 0 2 9 9 7 3 < / b : _ x > < b : _ y > 3 2 8 . 0 4 6 8 7 1 9 9 9 9 9 9 9 5 < / b : _ y > < / b : P o i n t > < b : P o i n t > < b : _ x > 1 3 6 1 . 3 0 7 6 2 0 9 9 5 5 < / b : _ x > < b : _ y > 3 2 8 . 0 4 6 8 7 2 < / b : _ y > < / b : P o i n t > < b : P o i n t > < b : _ x > 1 3 5 9 . 3 0 7 6 2 0 9 9 5 5 < / b : _ x > < b : _ y > 3 3 0 . 0 4 6 8 7 2 < / b : _ y > < / b : P o i n t > < b : P o i n t > < b : _ x > 1 3 5 9 . 3 0 7 6 2 0 9 9 5 5 < / b : _ x > < b : _ y > 4 2 5 . 5 4 6 8 7 2 < / b : _ y > < / b : P o i n t > < b : P o i n t > < b : _ x > 1 3 5 7 . 3 0 7 6 2 0 9 9 5 5 < / b : _ x > < b : _ y > 4 2 7 . 5 4 6 8 7 2 < / b : _ y > < / b : P o i n t > < b : P o i n t > < b : _ x > 8 7 4 . 2 5 7 1 4 4 7 5 < / b : _ x > < b : _ y > 4 2 7 . 5 4 6 8 7 2 < / b : _ y > < / b : P o i n t > < b : P o i n t > < b : _ x > 8 7 2 . 2 5 7 1 4 4 7 5 < / b : _ x > < b : _ y > 4 2 5 . 5 4 6 8 7 2 < / b : _ y > < / b : P o i n t > < b : P o i n t > < b : _ x > 8 7 2 . 2 5 7 1 4 4 7 5 < / b : _ x > < b : _ y > 3 4 9 . 1 4 8 1 2 1 < / b : _ y > < / b : P o i n t > < b : P o i n t > < b : _ x > 8 7 0 . 2 5 7 1 4 4 7 5 < / b : _ x > < b : _ y > 3 4 7 . 1 4 8 1 2 1 < / b : _ y > < / b : P o i n t > < b : P o i n t > < b : _ x > 5 4 5 . 9 0 3 8 1 0 5 6 7 6 6 6 1 4 < / b : _ x > < b : _ y > 3 4 7 . 1 4 8 1 2 1 0 0 0 0 0 0 0 6 < / b : _ y > < / b : P o i n t > < / P o i n t s > < / a : V a l u e > < / a : K e y V a l u e O f D i a g r a m O b j e c t K e y a n y T y p e z b w N T n L X > < a : K e y V a l u e O f D i a g r a m O b j e c t K e y a n y T y p e z b w N T n L X > < a : K e y > < K e y > R e l a t i o n s h i p s \ & l t ; T a b l e s \ E x p e n s e \ C o l u m n s \ R e g i o n & g t ; - & l t ; T a b l e s \ C o m m u n i t y \ C o l u m n s \ R e g i o n & g t ; \ F K < / K e y > < / a : K e y > < a : V a l u e   i : t y p e = " D i a g r a m D i s p l a y L i n k E n d p o i n t V i e w S t a t e " > < H e i g h t > 1 6 < / H e i g h t > < L a b e l L o c a t i o n   x m l n s : b = " h t t p : / / s c h e m a s . d a t a c o n t r a c t . o r g / 2 0 0 4 / 0 7 / S y s t e m . W i n d o w s " > < b : _ x > 1 4 5 3 . 7 1 1 4 3 1 7 0 2 9 9 7 3 < / b : _ x > < b : _ y > 3 2 0 . 0 4 6 8 7 1 9 9 9 9 9 9 9 5 < / b : _ y > < / L a b e l L o c a t i o n > < L o c a t i o n   x m l n s : b = " h t t p : / / s c h e m a s . d a t a c o n t r a c t . o r g / 2 0 0 4 / 0 7 / S y s t e m . W i n d o w s " > < b : _ x > 1 4 6 9 . 7 1 1 4 3 1 7 0 2 9 9 7 3 < / b : _ x > < b : _ y > 3 2 8 . 0 4 6 8 7 2 < / b : _ y > < / L o c a t i o n > < S h a p e R o t a t e A n g l e > 1 8 0 . 0 0 0 0 0 0 0 0 0 0 0 0 2 < / S h a p e R o t a t e A n g l e > < W i d t h > 1 6 < / W i d t h > < / a : V a l u e > < / a : K e y V a l u e O f D i a g r a m O b j e c t K e y a n y T y p e z b w N T n L X > < a : K e y V a l u e O f D i a g r a m O b j e c t K e y a n y T y p e z b w N T n L X > < a : K e y > < K e y > R e l a t i o n s h i p s \ & l t ; T a b l e s \ E x p e n s e \ C o l u m n s \ R e g i o n & g t ; - & l t ; T a b l e s \ C o m m u n i t y \ C o l u m n s \ R e g i o n & g t ; \ P K < / K e y > < / a : K e y > < a : V a l u e   i : t y p e = " D i a g r a m D i s p l a y L i n k E n d p o i n t V i e w S t a t e " > < H e i g h t > 1 6 < / H e i g h t > < L a b e l L o c a t i o n   x m l n s : b = " h t t p : / / s c h e m a s . d a t a c o n t r a c t . o r g / 2 0 0 4 / 0 7 / S y s t e m . W i n d o w s " > < b : _ x > 5 2 9 . 9 0 3 8 1 0 5 6 7 6 6 6 1 4 < / b : _ x > < b : _ y > 3 3 9 . 1 4 8 1 2 1 0 0 0 0 0 0 0 6 < / b : _ y > < / L a b e l L o c a t i o n > < L o c a t i o n   x m l n s : b = " h t t p : / / s c h e m a s . d a t a c o n t r a c t . o r g / 2 0 0 4 / 0 7 / S y s t e m . W i n d o w s " > < b : _ x > 5 2 9 . 9 0 3 8 1 0 5 6 7 6 6 5 9 1 < / b : _ x > < b : _ y > 3 4 7 . 1 4 8 1 2 1 0 0 0 0 0 0 0 6 < / b : _ y > < / L o c a t i o n > < S h a p e R o t a t e A n g l e > 3 6 0 < / S h a p e R o t a t e A n g l e > < W i d t h > 1 6 < / W i d t h > < / a : V a l u e > < / a : K e y V a l u e O f D i a g r a m O b j e c t K e y a n y T y p e z b w N T n L X > < a : K e y V a l u e O f D i a g r a m O b j e c t K e y a n y T y p e z b w N T n L X > < a : K e y > < K e y > R e l a t i o n s h i p s \ & l t ; T a b l e s \ E x p e n s e \ C o l u m n s \ R e g i o n & g t ; - & l t ; T a b l e s \ C o m m u n i t y \ C o l u m n s \ R e g i o n & g t ; \ C r o s s F i l t e r < / K e y > < / a : K e y > < a : V a l u e   i : t y p e = " D i a g r a m D i s p l a y L i n k C r o s s F i l t e r V i e w S t a t e " > < P o i n t s   x m l n s : b = " h t t p : / / s c h e m a s . d a t a c o n t r a c t . o r g / 2 0 0 4 / 0 7 / S y s t e m . W i n d o w s " > < b : P o i n t > < b : _ x > 1 4 5 3 . 7 1 1 4 3 1 7 0 2 9 9 7 3 < / b : _ x > < b : _ y > 3 2 8 . 0 4 6 8 7 1 9 9 9 9 9 9 9 5 < / b : _ y > < / b : P o i n t > < b : P o i n t > < b : _ x > 1 3 6 1 . 3 0 7 6 2 0 9 9 5 5 < / b : _ x > < b : _ y > 3 2 8 . 0 4 6 8 7 2 < / b : _ y > < / b : P o i n t > < b : P o i n t > < b : _ x > 1 3 5 9 . 3 0 7 6 2 0 9 9 5 5 < / b : _ x > < b : _ y > 3 3 0 . 0 4 6 8 7 2 < / b : _ y > < / b : P o i n t > < b : P o i n t > < b : _ x > 1 3 5 9 . 3 0 7 6 2 0 9 9 5 5 < / b : _ x > < b : _ y > 4 2 5 . 5 4 6 8 7 2 < / b : _ y > < / b : P o i n t > < b : P o i n t > < b : _ x > 1 3 5 7 . 3 0 7 6 2 0 9 9 5 5 < / b : _ x > < b : _ y > 4 2 7 . 5 4 6 8 7 2 < / b : _ y > < / b : P o i n t > < b : P o i n t > < b : _ x > 8 7 4 . 2 5 7 1 4 4 7 5 < / b : _ x > < b : _ y > 4 2 7 . 5 4 6 8 7 2 < / b : _ y > < / b : P o i n t > < b : P o i n t > < b : _ x > 8 7 2 . 2 5 7 1 4 4 7 5 < / b : _ x > < b : _ y > 4 2 5 . 5 4 6 8 7 2 < / b : _ y > < / b : P o i n t > < b : P o i n t > < b : _ x > 8 7 2 . 2 5 7 1 4 4 7 5 < / b : _ x > < b : _ y > 3 4 9 . 1 4 8 1 2 1 < / b : _ y > < / b : P o i n t > < b : P o i n t > < b : _ x > 8 7 0 . 2 5 7 1 4 4 7 5 < / b : _ x > < b : _ y > 3 4 7 . 1 4 8 1 2 1 < / b : _ y > < / b : P o i n t > < b : P o i n t > < b : _ x > 5 4 5 . 9 0 3 8 1 0 5 6 7 6 6 6 1 4 < / b : _ x > < b : _ y > 3 4 7 . 1 4 8 1 2 1 0 0 0 0 0 0 0 6 < / b : _ y > < / b : P o i n t > < / P o i n t s > < / a : V a l u e > < / a : K e y V a l u e O f D i a g r a m O b j e c t K e y a n y T y p e z b w N T n L X > < a : K e y V a l u e O f D i a g r a m O b j e c t K e y a n y T y p e z b w N T n L X > < a : K e y > < K e y > R e l a t i o n s h i p s \ & l t ; T a b l e s \ F i n a n c e \ C o l u m n s \ D e p t 2 & g t ; - & l t ; T a b l e s \ D e p a r t m e n t \ C o l u m n s \ D e p t & g t ; < / K e y > < / a : K e y > < a : V a l u e   i : t y p e = " D i a g r a m D i s p l a y L i n k V i e w S t a t e " > < A u t o m a t i o n P r o p e r t y H e l p e r T e x t > E n d   p o i n t   1 :   ( 2 0 1 5 . 6 1 5 2 4 2 2 7 0 6 6 , 3 3 8 . 0 4 6 8 7 2 ) .   E n d   p o i n t   2 :   ( 2 4 4 3 . 4 2 2 8 6 3 4 0 5 9 9 , 3 3 8 . 0 4 6 8 7 2 )   < / A u t o m a t i o n P r o p e r t y H e l p e r T e x t > < L a y e d O u t > t r u e < / L a y e d O u t > < P o i n t s   x m l n s : b = " h t t p : / / s c h e m a s . d a t a c o n t r a c t . o r g / 2 0 0 4 / 0 7 / S y s t e m . W i n d o w s " > < b : P o i n t > < b : _ x > 2 0 1 5 . 6 1 5 2 4 2 2 7 0 6 6 3 4 < / b : _ x > < b : _ y > 3 3 8 . 0 4 6 8 7 2 < / b : _ y > < / b : P o i n t > < b : P o i n t > < b : _ x > 2 1 0 8 . 0 1 9 0 5 3 0 0 4 5 < / b : _ x > < b : _ y > 3 3 8 . 0 4 6 8 7 2 < / b : _ y > < / b : P o i n t > < b : P o i n t > < b : _ x > 2 1 1 0 . 0 1 9 0 5 3 0 0 4 5 < / b : _ x > < b : _ y > 3 4 0 . 0 4 6 8 7 2 < / b : _ y > < / b : P o i n t > < b : P o i n t > < b : _ x > 2 1 1 0 . 0 1 9 0 5 3 0 0 4 5 < / b : _ x > < b : _ y > 4 2 0 . 5 4 6 8 7 2 < / b : _ y > < / b : P o i n t > < b : P o i n t > < b : _ x > 2 1 1 2 . 0 1 9 0 5 3 0 0 4 5 < / b : _ x > < b : _ y > 4 2 2 . 5 4 6 8 7 2 < / b : _ y > < / b : P o i n t > < b : P o i n t > < b : _ x > 2 3 4 7 . 0 1 9 0 5 2 9 9 5 5 < / b : _ x > < b : _ y > 4 2 2 . 5 4 6 8 7 2 < / b : _ y > < / b : P o i n t > < b : P o i n t > < b : _ x > 2 3 4 9 . 0 1 9 0 5 2 9 9 5 5 < / b : _ x > < b : _ y > 4 2 0 . 5 4 6 8 7 2 < / b : _ y > < / b : P o i n t > < b : P o i n t > < b : _ x > 2 3 4 9 . 0 1 9 0 5 2 9 9 5 5 < / b : _ x > < b : _ y > 3 4 0 . 0 4 6 8 7 2 < / b : _ y > < / b : P o i n t > < b : P o i n t > < b : _ x > 2 3 5 1 . 0 1 9 0 5 2 9 9 5 5 < / b : _ x > < b : _ y > 3 3 8 . 0 4 6 8 7 2 < / b : _ y > < / b : P o i n t > < b : P o i n t > < b : _ x > 2 4 4 3 . 4 2 2 8 6 3 4 0 5 9 9 4 6 < / b : _ x > < b : _ y > 3 3 8 . 0 4 6 8 7 2 < / b : _ y > < / b : P o i n t > < / P o i n t s > < / a : V a l u e > < / a : K e y V a l u e O f D i a g r a m O b j e c t K e y a n y T y p e z b w N T n L X > < a : K e y V a l u e O f D i a g r a m O b j e c t K e y a n y T y p e z b w N T n L X > < a : K e y > < K e y > R e l a t i o n s h i p s \ & l t ; T a b l e s \ F i n a n c e \ C o l u m n s \ D e p t 2 & g t ; - & l t ; T a b l e s \ D e p a r t m e n t \ C o l u m n s \ D e p t & g t ; \ F K < / K e y > < / a : K e y > < a : V a l u e   i : t y p e = " D i a g r a m D i s p l a y L i n k E n d p o i n t V i e w S t a t e " > < H e i g h t > 1 6 < / H e i g h t > < L a b e l L o c a t i o n   x m l n s : b = " h t t p : / / s c h e m a s . d a t a c o n t r a c t . o r g / 2 0 0 4 / 0 7 / S y s t e m . W i n d o w s " > < b : _ x > 1 9 9 9 . 6 1 5 2 4 2 2 7 0 6 6 3 4 < / b : _ x > < b : _ y > 3 3 0 . 0 4 6 8 7 2 < / b : _ y > < / L a b e l L o c a t i o n > < L o c a t i o n   x m l n s : b = " h t t p : / / s c h e m a s . d a t a c o n t r a c t . o r g / 2 0 0 4 / 0 7 / S y s t e m . W i n d o w s " > < b : _ x > 1 9 9 9 . 6 1 5 2 4 2 2 7 0 6 6 3 2 < / b : _ x > < b : _ y > 3 3 8 . 0 4 6 8 7 2 < / b : _ y > < / L o c a t i o n > < S h a p e R o t a t e A n g l e > 3 6 0 < / S h a p e R o t a t e A n g l e > < W i d t h > 1 6 < / W i d t h > < / a : V a l u e > < / a : K e y V a l u e O f D i a g r a m O b j e c t K e y a n y T y p e z b w N T n L X > < a : K e y V a l u e O f D i a g r a m O b j e c t K e y a n y T y p e z b w N T n L X > < a : K e y > < K e y > R e l a t i o n s h i p s \ & l t ; T a b l e s \ F i n a n c e \ C o l u m n s \ D e p t 2 & g t ; - & l t ; T a b l e s \ D e p a r t m e n t \ C o l u m n s \ D e p t & g t ; \ P K < / K e y > < / a : K e y > < a : V a l u e   i : t y p e = " D i a g r a m D i s p l a y L i n k E n d p o i n t V i e w S t a t e " > < H e i g h t > 1 6 < / H e i g h t > < L a b e l L o c a t i o n   x m l n s : b = " h t t p : / / s c h e m a s . d a t a c o n t r a c t . o r g / 2 0 0 4 / 0 7 / S y s t e m . W i n d o w s " > < b : _ x > 2 4 4 3 . 4 2 2 8 6 3 4 0 5 9 9 4 6 < / b : _ x > < b : _ y > 3 3 0 . 0 4 6 8 7 2 < / b : _ y > < / L a b e l L o c a t i o n > < L o c a t i o n   x m l n s : b = " h t t p : / / s c h e m a s . d a t a c o n t r a c t . o r g / 2 0 0 4 / 0 7 / S y s t e m . W i n d o w s " > < b : _ x > 2 4 5 9 . 4 2 2 8 6 3 4 0 5 9 9 4 6 < / b : _ x > < b : _ y > 3 3 8 . 0 4 6 8 7 2 < / b : _ y > < / L o c a t i o n > < S h a p e R o t a t e A n g l e > 1 8 0 < / S h a p e R o t a t e A n g l e > < W i d t h > 1 6 < / W i d t h > < / a : V a l u e > < / a : K e y V a l u e O f D i a g r a m O b j e c t K e y a n y T y p e z b w N T n L X > < a : K e y V a l u e O f D i a g r a m O b j e c t K e y a n y T y p e z b w N T n L X > < a : K e y > < K e y > R e l a t i o n s h i p s \ & l t ; T a b l e s \ F i n a n c e \ C o l u m n s \ D e p t 2 & g t ; - & l t ; T a b l e s \ D e p a r t m e n t \ C o l u m n s \ D e p t & g t ; \ C r o s s F i l t e r < / K e y > < / a : K e y > < a : V a l u e   i : t y p e = " D i a g r a m D i s p l a y L i n k C r o s s F i l t e r V i e w S t a t e " > < P o i n t s   x m l n s : b = " h t t p : / / s c h e m a s . d a t a c o n t r a c t . o r g / 2 0 0 4 / 0 7 / S y s t e m . W i n d o w s " > < b : P o i n t > < b : _ x > 2 0 1 5 . 6 1 5 2 4 2 2 7 0 6 6 3 4 < / b : _ x > < b : _ y > 3 3 8 . 0 4 6 8 7 2 < / b : _ y > < / b : P o i n t > < b : P o i n t > < b : _ x > 2 1 0 8 . 0 1 9 0 5 3 0 0 4 5 < / b : _ x > < b : _ y > 3 3 8 . 0 4 6 8 7 2 < / b : _ y > < / b : P o i n t > < b : P o i n t > < b : _ x > 2 1 1 0 . 0 1 9 0 5 3 0 0 4 5 < / b : _ x > < b : _ y > 3 4 0 . 0 4 6 8 7 2 < / b : _ y > < / b : P o i n t > < b : P o i n t > < b : _ x > 2 1 1 0 . 0 1 9 0 5 3 0 0 4 5 < / b : _ x > < b : _ y > 4 2 0 . 5 4 6 8 7 2 < / b : _ y > < / b : P o i n t > < b : P o i n t > < b : _ x > 2 1 1 2 . 0 1 9 0 5 3 0 0 4 5 < / b : _ x > < b : _ y > 4 2 2 . 5 4 6 8 7 2 < / b : _ y > < / b : P o i n t > < b : P o i n t > < b : _ x > 2 3 4 7 . 0 1 9 0 5 2 9 9 5 5 < / b : _ x > < b : _ y > 4 2 2 . 5 4 6 8 7 2 < / b : _ y > < / b : P o i n t > < b : P o i n t > < b : _ x > 2 3 4 9 . 0 1 9 0 5 2 9 9 5 5 < / b : _ x > < b : _ y > 4 2 0 . 5 4 6 8 7 2 < / b : _ y > < / b : P o i n t > < b : P o i n t > < b : _ x > 2 3 4 9 . 0 1 9 0 5 2 9 9 5 5 < / b : _ x > < b : _ y > 3 4 0 . 0 4 6 8 7 2 < / b : _ y > < / b : P o i n t > < b : P o i n t > < b : _ x > 2 3 5 1 . 0 1 9 0 5 2 9 9 5 5 < / b : _ x > < b : _ y > 3 3 8 . 0 4 6 8 7 2 < / b : _ y > < / b : P o i n t > < b : P o i n t > < b : _ x > 2 4 4 3 . 4 2 2 8 6 3 4 0 5 9 9 4 6 < / b : _ x > < b : _ y > 3 3 8 . 0 4 6 8 7 2 < / b : _ y > < / b : P o i n t > < / P o i n t s > < / a : V a l u e > < / a : K e y V a l u e O f D i a g r a m O b j e c t K e y a n y T y p e z b w N T n L X > < a : K e y V a l u e O f D i a g r a m O b j e c t K e y a n y T y p e z b w N T n L X > < a : K e y > < K e y > R e l a t i o n s h i p s \ & l t ; T a b l e s \ O P s   E f f e c t i v e n e s s \ C o l u m n s \ R e g i o n & g t ; - & l t ; T a b l e s \ C o m m u n i t y \ C o l u m n s \ R e g i o n & g t ; < / K e y > < / a : K e y > < a : V a l u e   i : t y p e = " D i a g r a m D i s p l a y L i n k V i e w S t a t e " > < A u t o m a t i o n P r o p e r t y H e l p e r T e x t > E n d   p o i n t   1 :   ( 2 1 1 3 . 5 1 9 0 5 2 8 3 8 3 3 , 3 1 8 . 0 4 6 8 7 2 ) .   E n d   p o i n t   2 :   ( 5 4 5 . 9 0 3 8 1 0 5 6 7 6 6 6 , 3 6 7 . 1 4 8 1 2 1 )   < / A u t o m a t i o n P r o p e r t y H e l p e r T e x t > < L a y e d O u t > t r u e < / L a y e d O u t > < P o i n t s   x m l n s : b = " h t t p : / / s c h e m a s . d a t a c o n t r a c t . o r g / 2 0 0 4 / 0 7 / S y s t e m . W i n d o w s " > < b : P o i n t > < b : _ x > 2 1 1 3 . 5 1 9 0 5 2 8 3 8 3 2 9 1 < / b : _ x > < b : _ y > 3 1 8 . 0 4 6 8 7 2 < / b : _ y > < / b : P o i n t > < b : P o i n t > < b : _ x > 2 0 2 1 . 1 1 5 2 4 1 9 9 5 5 < / b : _ x > < b : _ y > 3 1 8 . 0 4 6 8 7 2 < / b : _ y > < / b : P o i n t > < b : P o i n t > < b : _ x > 2 0 1 9 . 1 1 5 2 4 1 9 9 5 5 < / b : _ x > < b : _ y > 3 2 0 . 0 4 6 8 7 2 < / b : _ y > < / b : P o i n t > < b : P o i n t > < b : _ x > 2 0 1 9 . 1 1 5 2 4 1 9 9 5 5 < / b : _ x > < b : _ y > 4 3 0 . 5 4 6 8 7 2 < / b : _ y > < / b : P o i n t > < b : P o i n t > < b : _ x > 2 0 1 7 . 1 1 5 2 4 1 9 9 5 5 < / b : _ x > < b : _ y > 4 3 2 . 5 4 6 8 7 2 < / b : _ y > < / b : P o i n t > < b : P o i n t > < b : _ x > 8 6 9 . 2 5 7 1 4 4 7 5 < / b : _ x > < b : _ y > 4 3 2 . 5 4 6 8 7 2 < / b : _ y > < / b : P o i n t > < b : P o i n t > < b : _ x > 8 6 7 . 2 5 7 1 4 4 7 5 < / b : _ x > < b : _ y > 4 3 0 . 5 4 6 8 7 2 < / b : _ y > < / b : P o i n t > < b : P o i n t > < b : _ x > 8 6 7 . 2 5 7 1 4 4 7 5 < / b : _ x > < b : _ y > 3 6 9 . 1 4 8 1 2 1 < / b : _ y > < / b : P o i n t > < b : P o i n t > < b : _ x > 8 6 5 . 2 5 7 1 4 4 7 5 < / b : _ x > < b : _ y > 3 6 7 . 1 4 8 1 2 1 < / b : _ y > < / b : P o i n t > < b : P o i n t > < b : _ x > 5 4 5 . 9 0 3 8 1 0 5 6 7 6 6 6 3 7 < / b : _ x > < b : _ y > 3 6 7 . 1 4 8 1 2 1 < / b : _ y > < / b : P o i n t > < / P o i n t s > < / a : V a l u e > < / a : K e y V a l u e O f D i a g r a m O b j e c t K e y a n y T y p e z b w N T n L X > < a : K e y V a l u e O f D i a g r a m O b j e c t K e y a n y T y p e z b w N T n L X > < a : K e y > < K e y > R e l a t i o n s h i p s \ & l t ; T a b l e s \ O P s   E f f e c t i v e n e s s \ C o l u m n s \ R e g i o n & g t ; - & l t ; T a b l e s \ C o m m u n i t y \ C o l u m n s \ R e g i o n & g t ; \ F K < / K e y > < / a : K e y > < a : V a l u e   i : t y p e = " D i a g r a m D i s p l a y L i n k E n d p o i n t V i e w S t a t e " > < H e i g h t > 1 6 < / H e i g h t > < L a b e l L o c a t i o n   x m l n s : b = " h t t p : / / s c h e m a s . d a t a c o n t r a c t . o r g / 2 0 0 4 / 0 7 / S y s t e m . W i n d o w s " > < b : _ x > 2 1 1 3 . 5 1 9 0 5 2 8 3 8 3 2 9 1 < / b : _ x > < b : _ y > 3 1 0 . 0 4 6 8 7 2 < / b : _ y > < / L a b e l L o c a t i o n > < L o c a t i o n   x m l n s : b = " h t t p : / / s c h e m a s . d a t a c o n t r a c t . o r g / 2 0 0 4 / 0 7 / S y s t e m . W i n d o w s " > < b : _ x > 2 1 2 9 . 5 1 9 0 5 2 8 3 8 3 2 9 1 < / b : _ x > < b : _ y > 3 1 8 . 0 4 6 8 7 2 < / b : _ y > < / L o c a t i o n > < S h a p e R o t a t e A n g l e > 1 8 0 < / S h a p e R o t a t e A n g l e > < W i d t h > 1 6 < / W i d t h > < / a : V a l u e > < / a : K e y V a l u e O f D i a g r a m O b j e c t K e y a n y T y p e z b w N T n L X > < a : K e y V a l u e O f D i a g r a m O b j e c t K e y a n y T y p e z b w N T n L X > < a : K e y > < K e y > R e l a t i o n s h i p s \ & l t ; T a b l e s \ O P s   E f f e c t i v e n e s s \ C o l u m n s \ R e g i o n & g t ; - & l t ; T a b l e s \ C o m m u n i t y \ C o l u m n s \ R e g i o n & g t ; \ P K < / K e y > < / a : K e y > < a : V a l u e   i : t y p e = " D i a g r a m D i s p l a y L i n k E n d p o i n t V i e w S t a t e " > < H e i g h t > 1 6 < / H e i g h t > < L a b e l L o c a t i o n   x m l n s : b = " h t t p : / / s c h e m a s . d a t a c o n t r a c t . o r g / 2 0 0 4 / 0 7 / S y s t e m . W i n d o w s " > < b : _ x > 5 2 9 . 9 0 3 8 1 0 5 6 7 6 6 6 3 7 < / b : _ x > < b : _ y > 3 5 9 . 1 4 8 1 2 1 < / b : _ y > < / L a b e l L o c a t i o n > < L o c a t i o n   x m l n s : b = " h t t p : / / s c h e m a s . d a t a c o n t r a c t . o r g / 2 0 0 4 / 0 7 / S y s t e m . W i n d o w s " > < b : _ x > 5 2 9 . 9 0 3 8 1 0 5 6 7 6 6 6 1 4 < / b : _ x > < b : _ y > 3 6 7 . 1 4 8 1 2 1 < / b : _ y > < / L o c a t i o n > < S h a p e R o t a t e A n g l e > 3 6 0 < / S h a p e R o t a t e A n g l e > < W i d t h > 1 6 < / W i d t h > < / a : V a l u e > < / a : K e y V a l u e O f D i a g r a m O b j e c t K e y a n y T y p e z b w N T n L X > < a : K e y V a l u e O f D i a g r a m O b j e c t K e y a n y T y p e z b w N T n L X > < a : K e y > < K e y > R e l a t i o n s h i p s \ & l t ; T a b l e s \ O P s   E f f e c t i v e n e s s \ C o l u m n s \ R e g i o n & g t ; - & l t ; T a b l e s \ C o m m u n i t y \ C o l u m n s \ R e g i o n & g t ; \ C r o s s F i l t e r < / K e y > < / a : K e y > < a : V a l u e   i : t y p e = " D i a g r a m D i s p l a y L i n k C r o s s F i l t e r V i e w S t a t e " > < P o i n t s   x m l n s : b = " h t t p : / / s c h e m a s . d a t a c o n t r a c t . o r g / 2 0 0 4 / 0 7 / S y s t e m . W i n d o w s " > < b : P o i n t > < b : _ x > 2 1 1 3 . 5 1 9 0 5 2 8 3 8 3 2 9 1 < / b : _ x > < b : _ y > 3 1 8 . 0 4 6 8 7 2 < / b : _ y > < / b : P o i n t > < b : P o i n t > < b : _ x > 2 0 2 1 . 1 1 5 2 4 1 9 9 5 5 < / b : _ x > < b : _ y > 3 1 8 . 0 4 6 8 7 2 < / b : _ y > < / b : P o i n t > < b : P o i n t > < b : _ x > 2 0 1 9 . 1 1 5 2 4 1 9 9 5 5 < / b : _ x > < b : _ y > 3 2 0 . 0 4 6 8 7 2 < / b : _ y > < / b : P o i n t > < b : P o i n t > < b : _ x > 2 0 1 9 . 1 1 5 2 4 1 9 9 5 5 < / b : _ x > < b : _ y > 4 3 0 . 5 4 6 8 7 2 < / b : _ y > < / b : P o i n t > < b : P o i n t > < b : _ x > 2 0 1 7 . 1 1 5 2 4 1 9 9 5 5 < / b : _ x > < b : _ y > 4 3 2 . 5 4 6 8 7 2 < / b : _ y > < / b : P o i n t > < b : P o i n t > < b : _ x > 8 6 9 . 2 5 7 1 4 4 7 5 < / b : _ x > < b : _ y > 4 3 2 . 5 4 6 8 7 2 < / b : _ y > < / b : P o i n t > < b : P o i n t > < b : _ x > 8 6 7 . 2 5 7 1 4 4 7 5 < / b : _ x > < b : _ y > 4 3 0 . 5 4 6 8 7 2 < / b : _ y > < / b : P o i n t > < b : P o i n t > < b : _ x > 8 6 7 . 2 5 7 1 4 4 7 5 < / b : _ x > < b : _ y > 3 6 9 . 1 4 8 1 2 1 < / b : _ y > < / b : P o i n t > < b : P o i n t > < b : _ x > 8 6 5 . 2 5 7 1 4 4 7 5 < / b : _ x > < b : _ y > 3 6 7 . 1 4 8 1 2 1 < / b : _ y > < / b : P o i n t > < b : P o i n t > < b : _ x > 5 4 5 . 9 0 3 8 1 0 5 6 7 6 6 6 3 7 < / b : _ x > < b : _ y > 3 6 7 . 1 4 8 1 2 1 < / b : _ y > < / b : P o i n t > < / P o i n t s > < / a : V a l u e > < / a : K e y V a l u e O f D i a g r a m O b j e c t K e y a n y T y p e z b w N T n L X > < a : K e y V a l u e O f D i a g r a m O b j e c t K e y a n y T y p e z b w N T n L X > < a : K e y > < K e y > R e l a t i o n s h i p s \ & l t ; T a b l e s \ O P s   E f f e c t i v e n e s s \ C o l u m n s \ D e p t & g t ; - & l t ; T a b l e s \ D e p a r t m e n t \ C o l u m n s \ D e p t & g t ; < / K e y > < / a : K e y > < a : V a l u e   i : t y p e = " D i a g r a m D i s p l a y L i n k V i e w S t a t e " > < A u t o m a t i o n P r o p e r t y H e l p e r T e x t > E n d   p o i n t   1 :   ( 2 3 4 5 . 5 1 9 0 5 2 8 3 8 3 3 , 3 1 8 . 0 4 6 8 7 2 ) .   E n d   p o i n t   2 :   ( 2 4 4 3 . 4 2 2 8 6 3 4 0 5 9 9 , 3 1 8 . 0 4 6 8 7 2 )   < / A u t o m a t i o n P r o p e r t y H e l p e r T e x t > < L a y e d O u t > t r u e < / L a y e d O u t > < P o i n t s   x m l n s : b = " h t t p : / / s c h e m a s . d a t a c o n t r a c t . o r g / 2 0 0 4 / 0 7 / S y s t e m . W i n d o w s " > < b : P o i n t > < b : _ x > 2 3 4 5 . 5 1 9 0 5 2 8 3 8 3 2 9 1 < / b : _ x > < b : _ y > 3 1 8 . 0 4 6 8 7 2 < / b : _ y > < / b : P o i n t > < b : P o i n t > < b : _ x > 2 4 4 3 . 4 2 2 8 6 3 4 0 5 9 9 4 6 < / b : _ x > < b : _ y > 3 1 8 . 0 4 6 8 7 2 < / b : _ y > < / b : P o i n t > < / P o i n t s > < / a : V a l u e > < / a : K e y V a l u e O f D i a g r a m O b j e c t K e y a n y T y p e z b w N T n L X > < a : K e y V a l u e O f D i a g r a m O b j e c t K e y a n y T y p e z b w N T n L X > < a : K e y > < K e y > R e l a t i o n s h i p s \ & l t ; T a b l e s \ O P s   E f f e c t i v e n e s s \ C o l u m n s \ D e p t & g t ; - & l t ; T a b l e s \ D e p a r t m e n t \ C o l u m n s \ D e p t & g t ; \ F K < / K e y > < / a : K e y > < a : V a l u e   i : t y p e = " D i a g r a m D i s p l a y L i n k E n d p o i n t V i e w S t a t e " > < H e i g h t > 1 6 < / H e i g h t > < L a b e l L o c a t i o n   x m l n s : b = " h t t p : / / s c h e m a s . d a t a c o n t r a c t . o r g / 2 0 0 4 / 0 7 / S y s t e m . W i n d o w s " > < b : _ x > 2 3 2 9 . 5 1 9 0 5 2 8 3 8 3 2 9 1 < / b : _ x > < b : _ y > 3 1 0 . 0 4 6 8 7 2 < / b : _ y > < / L a b e l L o c a t i o n > < L o c a t i o n   x m l n s : b = " h t t p : / / s c h e m a s . d a t a c o n t r a c t . o r g / 2 0 0 4 / 0 7 / S y s t e m . W i n d o w s " > < b : _ x > 2 3 2 9 . 5 1 9 0 5 2 8 3 8 3 2 9 1 < / b : _ x > < b : _ y > 3 1 8 . 0 4 6 8 7 2 < / b : _ y > < / L o c a t i o n > < S h a p e R o t a t e A n g l e > 3 6 0 < / S h a p e R o t a t e A n g l e > < W i d t h > 1 6 < / W i d t h > < / a : V a l u e > < / a : K e y V a l u e O f D i a g r a m O b j e c t K e y a n y T y p e z b w N T n L X > < a : K e y V a l u e O f D i a g r a m O b j e c t K e y a n y T y p e z b w N T n L X > < a : K e y > < K e y > R e l a t i o n s h i p s \ & l t ; T a b l e s \ O P s   E f f e c t i v e n e s s \ C o l u m n s \ D e p t & g t ; - & l t ; T a b l e s \ D e p a r t m e n t \ C o l u m n s \ D e p t & g t ; \ P K < / K e y > < / a : K e y > < a : V a l u e   i : t y p e = " D i a g r a m D i s p l a y L i n k E n d p o i n t V i e w S t a t e " > < H e i g h t > 1 6 < / H e i g h t > < L a b e l L o c a t i o n   x m l n s : b = " h t t p : / / s c h e m a s . d a t a c o n t r a c t . o r g / 2 0 0 4 / 0 7 / S y s t e m . W i n d o w s " > < b : _ x > 2 4 4 3 . 4 2 2 8 6 3 4 0 5 9 9 4 6 < / b : _ x > < b : _ y > 3 1 0 . 0 4 6 8 7 2 < / b : _ y > < / L a b e l L o c a t i o n > < L o c a t i o n   x m l n s : b = " h t t p : / / s c h e m a s . d a t a c o n t r a c t . o r g / 2 0 0 4 / 0 7 / S y s t e m . W i n d o w s " > < b : _ x > 2 4 5 9 . 4 2 2 8 6 3 4 0 5 9 9 4 6 < / b : _ x > < b : _ y > 3 1 8 . 0 4 6 8 7 2 < / b : _ y > < / L o c a t i o n > < S h a p e R o t a t e A n g l e > 1 8 0 < / S h a p e R o t a t e A n g l e > < W i d t h > 1 6 < / W i d t h > < / a : V a l u e > < / a : K e y V a l u e O f D i a g r a m O b j e c t K e y a n y T y p e z b w N T n L X > < a : K e y V a l u e O f D i a g r a m O b j e c t K e y a n y T y p e z b w N T n L X > < a : K e y > < K e y > R e l a t i o n s h i p s \ & l t ; T a b l e s \ O P s   E f f e c t i v e n e s s \ C o l u m n s \ D e p t & g t ; - & l t ; T a b l e s \ D e p a r t m e n t \ C o l u m n s \ D e p t & g t ; \ C r o s s F i l t e r < / K e y > < / a : K e y > < a : V a l u e   i : t y p e = " D i a g r a m D i s p l a y L i n k C r o s s F i l t e r V i e w S t a t e " > < P o i n t s   x m l n s : b = " h t t p : / / s c h e m a s . d a t a c o n t r a c t . o r g / 2 0 0 4 / 0 7 / S y s t e m . W i n d o w s " > < b : P o i n t > < b : _ x > 2 3 4 5 . 5 1 9 0 5 2 8 3 8 3 2 9 1 < / b : _ x > < b : _ y > 3 1 8 . 0 4 6 8 7 2 < / b : _ y > < / b : P o i n t > < b : P o i n t > < b : _ x > 2 4 4 3 . 4 2 2 8 6 3 4 0 5 9 9 4 6 < / b : _ x > < b : _ y > 3 1 8 . 0 4 6 8 7 2 < / b : _ y > < / b : P o i n t > < / P o i n t s > < / a : V a l u e > < / a : K e y V a l u e O f D i a g r a m O b j e c t K e y a n y T y p e z b w N T n L X > < a : K e y V a l u e O f D i a g r a m O b j e c t K e y a n y T y p e z b w N T n L X > < a : K e y > < K e y > R e l a t i o n s h i p s \ & l t ; T a b l e s \ R i s k s \ C o l u m n s \ R e g i o n & g t ; - & l t ; T a b l e s \ C o m m u n i t y \ C o l u m n s \ R e g i o n & g t ; < / K e y > < / a : K e y > < a : V a l u e   i : t y p e = " D i a g r a m D i s p l a y L i n k V i e w S t a t e " > < A u t o m a t i o n P r o p e r t y H e l p e r T e x t > E n d   p o i n t   1 :   ( 2 7 7 3 . 3 2 6 6 7 3 9 7 3 6 6 , 3 2 8 . 0 4 6 8 7 2 ) .   E n d   p o i n t   2 :   ( 5 4 5 . 9 0 3 8 1 0 5 6 7 6 6 5 , 3 8 7 . 1 4 8 1 2 1 )   < / A u t o m a t i o n P r o p e r t y H e l p e r T e x t > < L a y e d O u t > t r u e < / L a y e d O u t > < P o i n t s   x m l n s : b = " h t t p : / / s c h e m a s . d a t a c o n t r a c t . o r g / 2 0 0 4 / 0 7 / S y s t e m . W i n d o w s " > < b : P o i n t > < b : _ x > 2 7 7 3 . 3 2 6 6 7 3 9 7 3 6 6 0 9 < / b : _ x > < b : _ y > 3 2 8 . 0 4 6 8 7 2 < / b : _ y > < / b : P o i n t > < b : P o i n t > < b : _ x > 2 6 8 0 . 9 2 2 8 6 2 9 9 5 5 < / b : _ x > < b : _ y > 3 2 8 . 0 4 6 8 7 2 < / b : _ y > < / b : P o i n t > < b : P o i n t > < b : _ x > 2 6 7 8 . 9 2 2 8 6 2 9 9 5 5 < / b : _ x > < b : _ y > 3 3 0 . 0 4 6 8 7 2 < / b : _ y > < / b : P o i n t > < b : P o i n t > < b : _ x > 2 6 7 8 . 9 2 2 8 6 2 9 9 5 5 < / b : _ x > < b : _ y > 4 3 5 . 5 4 6 8 7 2 < / b : _ y > < / b : P o i n t > < b : P o i n t > < b : _ x > 2 6 7 6 . 9 2 2 8 6 2 9 9 5 5 < / b : _ x > < b : _ y > 4 3 7 . 5 4 6 8 7 2 < / b : _ y > < / b : P o i n t > < b : P o i n t > < b : _ x > 8 6 4 . 2 5 7 1 4 4 7 5 < / b : _ x > < b : _ y > 4 3 7 . 5 4 6 8 7 2 < / b : _ y > < / b : P o i n t > < b : P o i n t > < b : _ x > 8 6 2 . 2 5 7 1 4 4 7 5 < / b : _ x > < b : _ y > 4 3 5 . 5 4 6 8 7 2 < / b : _ y > < / b : P o i n t > < b : P o i n t > < b : _ x > 8 6 2 . 2 5 7 1 4 4 7 5 < / b : _ x > < b : _ y > 3 8 9 . 1 4 8 1 2 1 < / b : _ y > < / b : P o i n t > < b : P o i n t > < b : _ x > 8 6 0 . 2 5 7 1 4 4 7 5 < / b : _ x > < b : _ y > 3 8 7 . 1 4 8 1 2 1 < / b : _ y > < / b : P o i n t > < b : P o i n t > < b : _ x > 5 4 5 . 9 0 3 8 1 0 5 6 7 6 6 5 3 5 < / b : _ x > < b : _ y > 3 8 7 . 1 4 8 1 2 1 < / b : _ y > < / b : P o i n t > < / P o i n t s > < / a : V a l u e > < / a : K e y V a l u e O f D i a g r a m O b j e c t K e y a n y T y p e z b w N T n L X > < a : K e y V a l u e O f D i a g r a m O b j e c t K e y a n y T y p e z b w N T n L X > < a : K e y > < K e y > R e l a t i o n s h i p s \ & l t ; T a b l e s \ R i s k s \ C o l u m n s \ R e g i o n & g t ; - & l t ; T a b l e s \ C o m m u n i t y \ C o l u m n s \ R e g i o n & g t ; \ F K < / K e y > < / a : K e y > < a : V a l u e   i : t y p e = " D i a g r a m D i s p l a y L i n k E n d p o i n t V i e w S t a t e " > < H e i g h t > 1 6 < / H e i g h t > < L a b e l L o c a t i o n   x m l n s : b = " h t t p : / / s c h e m a s . d a t a c o n t r a c t . o r g / 2 0 0 4 / 0 7 / S y s t e m . W i n d o w s " > < b : _ x > 2 7 7 3 . 3 2 6 6 7 3 9 7 3 6 6 0 9 < / b : _ x > < b : _ y > 3 2 0 . 0 4 6 8 7 2 < / b : _ y > < / L a b e l L o c a t i o n > < L o c a t i o n   x m l n s : b = " h t t p : / / s c h e m a s . d a t a c o n t r a c t . o r g / 2 0 0 4 / 0 7 / S y s t e m . W i n d o w s " > < b : _ x > 2 7 8 9 . 3 2 6 6 7 3 9 7 3 6 6 0 9 < / b : _ x > < b : _ y > 3 2 8 . 0 4 6 8 7 2 < / b : _ y > < / L o c a t i o n > < S h a p e R o t a t e A n g l e > 1 8 0 < / S h a p e R o t a t e A n g l e > < W i d t h > 1 6 < / W i d t h > < / a : V a l u e > < / a : K e y V a l u e O f D i a g r a m O b j e c t K e y a n y T y p e z b w N T n L X > < a : K e y V a l u e O f D i a g r a m O b j e c t K e y a n y T y p e z b w N T n L X > < a : K e y > < K e y > R e l a t i o n s h i p s \ & l t ; T a b l e s \ R i s k s \ C o l u m n s \ R e g i o n & g t ; - & l t ; T a b l e s \ C o m m u n i t y \ C o l u m n s \ R e g i o n & g t ; \ P K < / K e y > < / a : K e y > < a : V a l u e   i : t y p e = " D i a g r a m D i s p l a y L i n k E n d p o i n t V i e w S t a t e " > < H e i g h t > 1 6 < / H e i g h t > < L a b e l L o c a t i o n   x m l n s : b = " h t t p : / / s c h e m a s . d a t a c o n t r a c t . o r g / 2 0 0 4 / 0 7 / S y s t e m . W i n d o w s " > < b : _ x > 5 2 9 . 9 0 3 8 1 0 5 6 7 6 6 5 3 5 < / b : _ x > < b : _ y > 3 7 9 . 1 4 8 1 2 1 < / b : _ y > < / L a b e l L o c a t i o n > < L o c a t i o n   x m l n s : b = " h t t p : / / s c h e m a s . d a t a c o n t r a c t . o r g / 2 0 0 4 / 0 7 / S y s t e m . W i n d o w s " > < b : _ x > 5 2 9 . 9 0 3 8 1 0 5 6 7 6 6 5 6 9 < / b : _ x > < b : _ y > 3 8 7 . 1 4 8 1 2 1 < / b : _ y > < / L o c a t i o n > < S h a p e R o t a t e A n g l e > 3 6 0 < / S h a p e R o t a t e A n g l e > < W i d t h > 1 6 < / W i d t h > < / a : V a l u e > < / a : K e y V a l u e O f D i a g r a m O b j e c t K e y a n y T y p e z b w N T n L X > < a : K e y V a l u e O f D i a g r a m O b j e c t K e y a n y T y p e z b w N T n L X > < a : K e y > < K e y > R e l a t i o n s h i p s \ & l t ; T a b l e s \ R i s k s \ C o l u m n s \ R e g i o n & g t ; - & l t ; T a b l e s \ C o m m u n i t y \ C o l u m n s \ R e g i o n & g t ; \ C r o s s F i l t e r < / K e y > < / a : K e y > < a : V a l u e   i : t y p e = " D i a g r a m D i s p l a y L i n k C r o s s F i l t e r V i e w S t a t e " > < P o i n t s   x m l n s : b = " h t t p : / / s c h e m a s . d a t a c o n t r a c t . o r g / 2 0 0 4 / 0 7 / S y s t e m . W i n d o w s " > < b : P o i n t > < b : _ x > 2 7 7 3 . 3 2 6 6 7 3 9 7 3 6 6 0 9 < / b : _ x > < b : _ y > 3 2 8 . 0 4 6 8 7 2 < / b : _ y > < / b : P o i n t > < b : P o i n t > < b : _ x > 2 6 8 0 . 9 2 2 8 6 2 9 9 5 5 < / b : _ x > < b : _ y > 3 2 8 . 0 4 6 8 7 2 < / b : _ y > < / b : P o i n t > < b : P o i n t > < b : _ x > 2 6 7 8 . 9 2 2 8 6 2 9 9 5 5 < / b : _ x > < b : _ y > 3 3 0 . 0 4 6 8 7 2 < / b : _ y > < / b : P o i n t > < b : P o i n t > < b : _ x > 2 6 7 8 . 9 2 2 8 6 2 9 9 5 5 < / b : _ x > < b : _ y > 4 3 5 . 5 4 6 8 7 2 < / b : _ y > < / b : P o i n t > < b : P o i n t > < b : _ x > 2 6 7 6 . 9 2 2 8 6 2 9 9 5 5 < / b : _ x > < b : _ y > 4 3 7 . 5 4 6 8 7 2 < / b : _ y > < / b : P o i n t > < b : P o i n t > < b : _ x > 8 6 4 . 2 5 7 1 4 4 7 5 < / b : _ x > < b : _ y > 4 3 7 . 5 4 6 8 7 2 < / b : _ y > < / b : P o i n t > < b : P o i n t > < b : _ x > 8 6 2 . 2 5 7 1 4 4 7 5 < / b : _ x > < b : _ y > 4 3 5 . 5 4 6 8 7 2 < / b : _ y > < / b : P o i n t > < b : P o i n t > < b : _ x > 8 6 2 . 2 5 7 1 4 4 7 5 < / b : _ x > < b : _ y > 3 8 9 . 1 4 8 1 2 1 < / b : _ y > < / b : P o i n t > < b : P o i n t > < b : _ x > 8 6 0 . 2 5 7 1 4 4 7 5 < / b : _ x > < b : _ y > 3 8 7 . 1 4 8 1 2 1 < / b : _ y > < / b : P o i n t > < b : P o i n t > < b : _ x > 5 4 5 . 9 0 3 8 1 0 5 6 7 6 6 5 3 5 < / b : _ x > < b : _ y > 3 8 7 . 1 4 8 1 2 1 < / b : _ y > < / b : P o i n t > < / P o i n t s > < / a : V a l u e > < / a : K e y V a l u e O f D i a g r a m O b j e c t K e y a n y T y p e z b w N T n L X > < / V i e w S t a t e s > < / D i a g r a m M a n a g e r . S e r i a l i z a b l e D i a g r a m > < D i a g r a m M a n a g e r . S e r i a l i z a b l e D i a g r a m > < A d a p t e r   i : t y p e = " M e a s u r e D i a g r a m S a n d b o x A d a p t e r " > < T a b l e N a m e > R e v e n u e 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 R e v e n u e 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 J u l   2 < / K e y > < / D i a g r a m O b j e c t K e y > < D i a g r a m O b j e c t K e y > < K e y > M e a s u r e s \ S u m   o f   J u l   2 \ T a g I n f o \ F o r m u l a < / K e y > < / D i a g r a m O b j e c t K e y > < D i a g r a m O b j e c t K e y > < K e y > M e a s u r e s \ S u m   o f   J u l   2 \ T a g I n f o \ V a l u e < / K e y > < / D i a g r a m O b j e c t K e y > < D i a g r a m O b j e c t K e y > < K e y > M e a s u r e s \ S u m   o f   A u g   2 < / K e y > < / D i a g r a m O b j e c t K e y > < D i a g r a m O b j e c t K e y > < K e y > M e a s u r e s \ S u m   o f   A u g   2 \ T a g I n f o \ F o r m u l a < / K e y > < / D i a g r a m O b j e c t K e y > < D i a g r a m O b j e c t K e y > < K e y > M e a s u r e s \ S u m   o f   A u g   2 \ T a g I n f o \ V a l u e < / K e y > < / D i a g r a m O b j e c t K e y > < D i a g r a m O b j e c t K e y > < K e y > M e a s u r e s \ S u m   o f   S e p   2 < / K e y > < / D i a g r a m O b j e c t K e y > < D i a g r a m O b j e c t K e y > < K e y > M e a s u r e s \ S u m   o f   S e p   2 \ T a g I n f o \ F o r m u l a < / K e y > < / D i a g r a m O b j e c t K e y > < D i a g r a m O b j e c t K e y > < K e y > M e a s u r e s \ S u m   o f   S e p   2 \ T a g I n f o \ V a l u e < / K e y > < / D i a g r a m O b j e c t K e y > < D i a g r a m O b j e c t K e y > < K e y > M e a s u r e s \ S u m   o f   O c t   2 < / K e y > < / D i a g r a m O b j e c t K e y > < D i a g r a m O b j e c t K e y > < K e y > M e a s u r e s \ S u m   o f   O c t   2 \ T a g I n f o \ F o r m u l a < / K e y > < / D i a g r a m O b j e c t K e y > < D i a g r a m O b j e c t K e y > < K e y > M e a s u r e s \ S u m   o f   O c t   2 \ T a g I n f o \ V a l u e < / K e y > < / D i a g r a m O b j e c t K e y > < D i a g r a m O b j e c t K e y > < K e y > M e a s u r e s \ S u m   o f   N o v   2 < / K e y > < / D i a g r a m O b j e c t K e y > < D i a g r a m O b j e c t K e y > < K e y > M e a s u r e s \ S u m   o f   N o v   2 \ T a g I n f o \ F o r m u l a < / K e y > < / D i a g r a m O b j e c t K e y > < D i a g r a m O b j e c t K e y > < K e y > M e a s u r e s \ S u m   o f   N o v   2 \ T a g I n f o \ V a l u e < / K e y > < / D i a g r a m O b j e c t K e y > < D i a g r a m O b j e c t K e y > < K e y > M e a s u r e s \ S u m   o f   D e c   2 < / K e y > < / D i a g r a m O b j e c t K e y > < D i a g r a m O b j e c t K e y > < K e y > M e a s u r e s \ S u m   o f   D e c   2 \ T a g I n f o \ F o r m u l a < / K e y > < / D i a g r a m O b j e c t K e y > < D i a g r a m O b j e c t K e y > < K e y > M e a s u r e s \ S u m   o f   D e c   2 \ T a g I n f o \ V a l u e < / K e y > < / D i a g r a m O b j e c t K e y > < D i a g r a m O b j e c t K e y > < K e y > M e a s u r e s \ S u m   o f   J a n   2 < / K e y > < / D i a g r a m O b j e c t K e y > < D i a g r a m O b j e c t K e y > < K e y > M e a s u r e s \ S u m   o f   J a n   2 \ T a g I n f o \ F o r m u l a < / K e y > < / D i a g r a m O b j e c t K e y > < D i a g r a m O b j e c t K e y > < K e y > M e a s u r e s \ S u m   o f   J a n   2 \ T a g I n f o \ V a l u e < / K e y > < / D i a g r a m O b j e c t K e y > < D i a g r a m O b j e c t K e y > < K e y > M e a s u r e s \ S u m   o f   F e b   2 < / K e y > < / D i a g r a m O b j e c t K e y > < D i a g r a m O b j e c t K e y > < K e y > M e a s u r e s \ S u m   o f   F e b   2 \ T a g I n f o \ F o r m u l a < / K e y > < / D i a g r a m O b j e c t K e y > < D i a g r a m O b j e c t K e y > < K e y > M e a s u r e s \ S u m   o f   F e b   2 \ T a g I n f o \ V a l u e < / K e y > < / D i a g r a m O b j e c t K e y > < D i a g r a m O b j e c t K e y > < K e y > M e a s u r e s \ S u m   o f   M a r   2 < / K e y > < / D i a g r a m O b j e c t K e y > < D i a g r a m O b j e c t K e y > < K e y > M e a s u r e s \ S u m   o f   M a r   2 \ T a g I n f o \ F o r m u l a < / K e y > < / D i a g r a m O b j e c t K e y > < D i a g r a m O b j e c t K e y > < K e y > M e a s u r e s \ S u m   o f   M a r   2 \ T a g I n f o \ V a l u e < / K e y > < / D i a g r a m O b j e c t K e y > < D i a g r a m O b j e c t K e y > < K e y > M e a s u r e s \ S u m   o f   A p r   2 < / K e y > < / D i a g r a m O b j e c t K e y > < D i a g r a m O b j e c t K e y > < K e y > M e a s u r e s \ S u m   o f   A p r   2 \ T a g I n f o \ F o r m u l a < / K e y > < / D i a g r a m O b j e c t K e y > < D i a g r a m O b j e c t K e y > < K e y > M e a s u r e s \ S u m   o f   A p r   2 \ T a g I n f o \ V a l u e < / K e y > < / D i a g r a m O b j e c t K e y > < D i a g r a m O b j e c t K e y > < K e y > M e a s u r e s \ S u m   o f   M a y   2 < / K e y > < / D i a g r a m O b j e c t K e y > < D i a g r a m O b j e c t K e y > < K e y > M e a s u r e s \ S u m   o f   M a y   2 \ T a g I n f o \ F o r m u l a < / K e y > < / D i a g r a m O b j e c t K e y > < D i a g r a m O b j e c t K e y > < K e y > M e a s u r e s \ S u m   o f   M a y   2 \ T a g I n f o \ V a l u e < / K e y > < / D i a g r a m O b j e c t K e y > < D i a g r a m O b j e c t K e y > < K e y > M e a s u r e s \ S u m   o f   J u n   2 < / K e y > < / D i a g r a m O b j e c t K e y > < D i a g r a m O b j e c t K e y > < K e y > M e a s u r e s \ S u m   o f   J u n   2 \ T a g I n f o \ F o r m u l a < / K e y > < / D i a g r a m O b j e c t K e y > < D i a g r a m O b j e c t K e y > < K e y > M e a s u r e s \ S u m   o f   J u n   2 \ T a g I n f o \ V a l u e < / K e y > < / D i a g r a m O b j e c t K e y > < D i a g r a m O b j e c t K e y > < K e y > M e a s u r e s \ S u m   o f   T o t a l   2 < / K e y > < / D i a g r a m O b j e c t K e y > < D i a g r a m O b j e c t K e y > < K e y > M e a s u r e s \ S u m   o f   T o t a l   2 \ T a g I n f o \ F o r m u l a < / K e y > < / D i a g r a m O b j e c t K e y > < D i a g r a m O b j e c t K e y > < K e y > M e a s u r e s \ S u m   o f   T o t a l   2 \ T a g I n f o \ V a l u e < / K e y > < / D i a g r a m O b j e c t K e y > < D i a g r a m O b j e c t K e y > < K e y > C o l u m n s \ Y e a r < / K e y > < / D i a g r a m O b j e c t K e y > < D i a g r a m O b j e c t K e y > < K e y > C o l u m n s \ R e g i o n 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 C o l u m n s \ T o t a l < / K e y > < / D i a g r a m O b j e c t K e y > < D i a g r a m O b j e c t K e y > < K e y > L i n k s \ & l t ; C o l u m n s \ S u m   o f   J u l   2 & g t ; - & l t ; M e a s u r e s \ J u l & g t ; < / K e y > < / D i a g r a m O b j e c t K e y > < D i a g r a m O b j e c t K e y > < K e y > L i n k s \ & l t ; C o l u m n s \ S u m   o f   J u l   2 & g t ; - & l t ; M e a s u r e s \ J u l & g t ; \ C O L U M N < / K e y > < / D i a g r a m O b j e c t K e y > < D i a g r a m O b j e c t K e y > < K e y > L i n k s \ & l t ; C o l u m n s \ S u m   o f   J u l   2 & g t ; - & l t ; M e a s u r e s \ J u l & g t ; \ M E A S U R E < / K e y > < / D i a g r a m O b j e c t K e y > < D i a g r a m O b j e c t K e y > < K e y > L i n k s \ & l t ; C o l u m n s \ S u m   o f   A u g   2 & g t ; - & l t ; M e a s u r e s \ A u g & g t ; < / K e y > < / D i a g r a m O b j e c t K e y > < D i a g r a m O b j e c t K e y > < K e y > L i n k s \ & l t ; C o l u m n s \ S u m   o f   A u g   2 & g t ; - & l t ; M e a s u r e s \ A u g & g t ; \ C O L U M N < / K e y > < / D i a g r a m O b j e c t K e y > < D i a g r a m O b j e c t K e y > < K e y > L i n k s \ & l t ; C o l u m n s \ S u m   o f   A u g   2 & g t ; - & l t ; M e a s u r e s \ A u g & g t ; \ M E A S U R E < / K e y > < / D i a g r a m O b j e c t K e y > < D i a g r a m O b j e c t K e y > < K e y > L i n k s \ & l t ; C o l u m n s \ S u m   o f   S e p   2 & g t ; - & l t ; M e a s u r e s \ S e p & g t ; < / K e y > < / D i a g r a m O b j e c t K e y > < D i a g r a m O b j e c t K e y > < K e y > L i n k s \ & l t ; C o l u m n s \ S u m   o f   S e p   2 & g t ; - & l t ; M e a s u r e s \ S e p & g t ; \ C O L U M N < / K e y > < / D i a g r a m O b j e c t K e y > < D i a g r a m O b j e c t K e y > < K e y > L i n k s \ & l t ; C o l u m n s \ S u m   o f   S e p   2 & g t ; - & l t ; M e a s u r e s \ S e p & g t ; \ M E A S U R E < / K e y > < / D i a g r a m O b j e c t K e y > < D i a g r a m O b j e c t K e y > < K e y > L i n k s \ & l t ; C o l u m n s \ S u m   o f   O c t   2 & g t ; - & l t ; M e a s u r e s \ O c t & g t ; < / K e y > < / D i a g r a m O b j e c t K e y > < D i a g r a m O b j e c t K e y > < K e y > L i n k s \ & l t ; C o l u m n s \ S u m   o f   O c t   2 & g t ; - & l t ; M e a s u r e s \ O c t & g t ; \ C O L U M N < / K e y > < / D i a g r a m O b j e c t K e y > < D i a g r a m O b j e c t K e y > < K e y > L i n k s \ & l t ; C o l u m n s \ S u m   o f   O c t   2 & g t ; - & l t ; M e a s u r e s \ O c t & g t ; \ M E A S U R E < / K e y > < / D i a g r a m O b j e c t K e y > < D i a g r a m O b j e c t K e y > < K e y > L i n k s \ & l t ; C o l u m n s \ S u m   o f   N o v   2 & g t ; - & l t ; M e a s u r e s \ N o v & g t ; < / K e y > < / D i a g r a m O b j e c t K e y > < D i a g r a m O b j e c t K e y > < K e y > L i n k s \ & l t ; C o l u m n s \ S u m   o f   N o v   2 & g t ; - & l t ; M e a s u r e s \ N o v & g t ; \ C O L U M N < / K e y > < / D i a g r a m O b j e c t K e y > < D i a g r a m O b j e c t K e y > < K e y > L i n k s \ & l t ; C o l u m n s \ S u m   o f   N o v   2 & g t ; - & l t ; M e a s u r e s \ N o v & g t ; \ M E A S U R E < / K e y > < / D i a g r a m O b j e c t K e y > < D i a g r a m O b j e c t K e y > < K e y > L i n k s \ & l t ; C o l u m n s \ S u m   o f   D e c   2 & g t ; - & l t ; M e a s u r e s \ D e c & g t ; < / K e y > < / D i a g r a m O b j e c t K e y > < D i a g r a m O b j e c t K e y > < K e y > L i n k s \ & l t ; C o l u m n s \ S u m   o f   D e c   2 & g t ; - & l t ; M e a s u r e s \ D e c & g t ; \ C O L U M N < / K e y > < / D i a g r a m O b j e c t K e y > < D i a g r a m O b j e c t K e y > < K e y > L i n k s \ & l t ; C o l u m n s \ S u m   o f   D e c   2 & g t ; - & l t ; M e a s u r e s \ D e c & g t ; \ M E A S U R E < / K e y > < / D i a g r a m O b j e c t K e y > < D i a g r a m O b j e c t K e y > < K e y > L i n k s \ & l t ; C o l u m n s \ S u m   o f   J a n   2 & g t ; - & l t ; M e a s u r e s \ J a n & g t ; < / K e y > < / D i a g r a m O b j e c t K e y > < D i a g r a m O b j e c t K e y > < K e y > L i n k s \ & l t ; C o l u m n s \ S u m   o f   J a n   2 & g t ; - & l t ; M e a s u r e s \ J a n & g t ; \ C O L U M N < / K e y > < / D i a g r a m O b j e c t K e y > < D i a g r a m O b j e c t K e y > < K e y > L i n k s \ & l t ; C o l u m n s \ S u m   o f   J a n   2 & g t ; - & l t ; M e a s u r e s \ J a n & g t ; \ M E A S U R E < / K e y > < / D i a g r a m O b j e c t K e y > < D i a g r a m O b j e c t K e y > < K e y > L i n k s \ & l t ; C o l u m n s \ S u m   o f   F e b   2 & g t ; - & l t ; M e a s u r e s \ F e b & g t ; < / K e y > < / D i a g r a m O b j e c t K e y > < D i a g r a m O b j e c t K e y > < K e y > L i n k s \ & l t ; C o l u m n s \ S u m   o f   F e b   2 & g t ; - & l t ; M e a s u r e s \ F e b & g t ; \ C O L U M N < / K e y > < / D i a g r a m O b j e c t K e y > < D i a g r a m O b j e c t K e y > < K e y > L i n k s \ & l t ; C o l u m n s \ S u m   o f   F e b   2 & g t ; - & l t ; M e a s u r e s \ F e b & g t ; \ M E A S U R E < / K e y > < / D i a g r a m O b j e c t K e y > < D i a g r a m O b j e c t K e y > < K e y > L i n k s \ & l t ; C o l u m n s \ S u m   o f   M a r   2 & g t ; - & l t ; M e a s u r e s \ M a r & g t ; < / K e y > < / D i a g r a m O b j e c t K e y > < D i a g r a m O b j e c t K e y > < K e y > L i n k s \ & l t ; C o l u m n s \ S u m   o f   M a r   2 & g t ; - & l t ; M e a s u r e s \ M a r & g t ; \ C O L U M N < / K e y > < / D i a g r a m O b j e c t K e y > < D i a g r a m O b j e c t K e y > < K e y > L i n k s \ & l t ; C o l u m n s \ S u m   o f   M a r   2 & g t ; - & l t ; M e a s u r e s \ M a r & g t ; \ M E A S U R E < / K e y > < / D i a g r a m O b j e c t K e y > < D i a g r a m O b j e c t K e y > < K e y > L i n k s \ & l t ; C o l u m n s \ S u m   o f   A p r   2 & g t ; - & l t ; M e a s u r e s \ A p r & g t ; < / K e y > < / D i a g r a m O b j e c t K e y > < D i a g r a m O b j e c t K e y > < K e y > L i n k s \ & l t ; C o l u m n s \ S u m   o f   A p r   2 & g t ; - & l t ; M e a s u r e s \ A p r & g t ; \ C O L U M N < / K e y > < / D i a g r a m O b j e c t K e y > < D i a g r a m O b j e c t K e y > < K e y > L i n k s \ & l t ; C o l u m n s \ S u m   o f   A p r   2 & g t ; - & l t ; M e a s u r e s \ A p r & g t ; \ M E A S U R E < / K e y > < / D i a g r a m O b j e c t K e y > < D i a g r a m O b j e c t K e y > < K e y > L i n k s \ & l t ; C o l u m n s \ S u m   o f   M a y   2 & g t ; - & l t ; M e a s u r e s \ M a y & g t ; < / K e y > < / D i a g r a m O b j e c t K e y > < D i a g r a m O b j e c t K e y > < K e y > L i n k s \ & l t ; C o l u m n s \ S u m   o f   M a y   2 & g t ; - & l t ; M e a s u r e s \ M a y & g t ; \ C O L U M N < / K e y > < / D i a g r a m O b j e c t K e y > < D i a g r a m O b j e c t K e y > < K e y > L i n k s \ & l t ; C o l u m n s \ S u m   o f   M a y   2 & g t ; - & l t ; M e a s u r e s \ M a y & g t ; \ M E A S U R E < / K e y > < / D i a g r a m O b j e c t K e y > < D i a g r a m O b j e c t K e y > < K e y > L i n k s \ & l t ; C o l u m n s \ S u m   o f   J u n   2 & g t ; - & l t ; M e a s u r e s \ J u n & g t ; < / K e y > < / D i a g r a m O b j e c t K e y > < D i a g r a m O b j e c t K e y > < K e y > L i n k s \ & l t ; C o l u m n s \ S u m   o f   J u n   2 & g t ; - & l t ; M e a s u r e s \ J u n & g t ; \ C O L U M N < / K e y > < / D i a g r a m O b j e c t K e y > < D i a g r a m O b j e c t K e y > < K e y > L i n k s \ & l t ; C o l u m n s \ S u m   o f   J u n   2 & g t ; - & l t ; M e a s u r e s \ J u n & g t ; \ M E A S U R E < / K e y > < / D i a g r a m O b j e c t K e y > < D i a g r a m O b j e c t K e y > < K e y > L i n k s \ & l t ; C o l u m n s \ S u m   o f   T o t a l   2 & g t ; - & l t ; M e a s u r e s \ T o t a l & g t ; < / K e y > < / D i a g r a m O b j e c t K e y > < D i a g r a m O b j e c t K e y > < K e y > L i n k s \ & l t ; C o l u m n s \ S u m   o f   T o t a l   2 & g t ; - & l t ; M e a s u r e s \ T o t a l & g t ; \ C O L U M N < / K e y > < / D i a g r a m O b j e c t K e y > < D i a g r a m O b j e c t K e y > < K e y > L i n k s \ & l t ; C o l u m n s \ S u m   o f   T o t a l   2 & g t ; - & l t ; M e a s u r e s \ T o t a l & g t ; \ M E A S U R E 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 J u l   2 < / K e y > < / a : K e y > < a : V a l u e   i : t y p e = " M e a s u r e G r i d N o d e V i e w S t a t e " > < C o l u m n > 2 < / C o l u m n > < L a y e d O u t > t r u e < / L a y e d O u t > < W a s U I I n v i s i b l e > t r u e < / W a s U I I n v i s i b l e > < / a : V a l u e > < / a : K e y V a l u e O f D i a g r a m O b j e c t K e y a n y T y p e z b w N T n L X > < a : K e y V a l u e O f D i a g r a m O b j e c t K e y a n y T y p e z b w N T n L X > < a : K e y > < K e y > M e a s u r e s \ S u m   o f   J u l   2 \ T a g I n f o \ F o r m u l a < / K e y > < / a : K e y > < a : V a l u e   i : t y p e = " M e a s u r e G r i d V i e w S t a t e I D i a g r a m T a g A d d i t i o n a l I n f o " / > < / a : K e y V a l u e O f D i a g r a m O b j e c t K e y a n y T y p e z b w N T n L X > < a : K e y V a l u e O f D i a g r a m O b j e c t K e y a n y T y p e z b w N T n L X > < a : K e y > < K e y > M e a s u r e s \ S u m   o f   J u l   2 \ T a g I n f o \ V a l u e < / K e y > < / a : K e y > < a : V a l u e   i : t y p e = " M e a s u r e G r i d V i e w S t a t e I D i a g r a m T a g A d d i t i o n a l I n f o " / > < / a : K e y V a l u e O f D i a g r a m O b j e c t K e y a n y T y p e z b w N T n L X > < a : K e y V a l u e O f D i a g r a m O b j e c t K e y a n y T y p e z b w N T n L X > < a : K e y > < K e y > M e a s u r e s \ S u m   o f   A u g   2 < / K e y > < / a : K e y > < a : V a l u e   i : t y p e = " M e a s u r e G r i d N o d e V i e w S t a t e " > < C o l u m n > 3 < / C o l u m n > < L a y e d O u t > t r u e < / L a y e d O u t > < W a s U I I n v i s i b l e > t r u e < / W a s U I I n v i s i b l e > < / a : V a l u e > < / a : K e y V a l u e O f D i a g r a m O b j e c t K e y a n y T y p e z b w N T n L X > < a : K e y V a l u e O f D i a g r a m O b j e c t K e y a n y T y p e z b w N T n L X > < a : K e y > < K e y > M e a s u r e s \ S u m   o f   A u g   2 \ T a g I n f o \ F o r m u l a < / K e y > < / a : K e y > < a : V a l u e   i : t y p e = " M e a s u r e G r i d V i e w S t a t e I D i a g r a m T a g A d d i t i o n a l I n f o " / > < / a : K e y V a l u e O f D i a g r a m O b j e c t K e y a n y T y p e z b w N T n L X > < a : K e y V a l u e O f D i a g r a m O b j e c t K e y a n y T y p e z b w N T n L X > < a : K e y > < K e y > M e a s u r e s \ S u m   o f   A u g   2 \ T a g I n f o \ V a l u e < / K e y > < / a : K e y > < a : V a l u e   i : t y p e = " M e a s u r e G r i d V i e w S t a t e I D i a g r a m T a g A d d i t i o n a l I n f o " / > < / a : K e y V a l u e O f D i a g r a m O b j e c t K e y a n y T y p e z b w N T n L X > < a : K e y V a l u e O f D i a g r a m O b j e c t K e y a n y T y p e z b w N T n L X > < a : K e y > < K e y > M e a s u r e s \ S u m   o f   S e p   2 < / K e y > < / a : K e y > < a : V a l u e   i : t y p e = " M e a s u r e G r i d N o d e V i e w S t a t e " > < C o l u m n > 4 < / C o l u m n > < L a y e d O u t > t r u e < / L a y e d O u t > < W a s U I I n v i s i b l e > t r u e < / W a s U I I n v i s i b l e > < / a : V a l u e > < / a : K e y V a l u e O f D i a g r a m O b j e c t K e y a n y T y p e z b w N T n L X > < a : K e y V a l u e O f D i a g r a m O b j e c t K e y a n y T y p e z b w N T n L X > < a : K e y > < K e y > M e a s u r e s \ S u m   o f   S e p   2 \ T a g I n f o \ F o r m u l a < / K e y > < / a : K e y > < a : V a l u e   i : t y p e = " M e a s u r e G r i d V i e w S t a t e I D i a g r a m T a g A d d i t i o n a l I n f o " / > < / a : K e y V a l u e O f D i a g r a m O b j e c t K e y a n y T y p e z b w N T n L X > < a : K e y V a l u e O f D i a g r a m O b j e c t K e y a n y T y p e z b w N T n L X > < a : K e y > < K e y > M e a s u r e s \ S u m   o f   S e p   2 \ T a g I n f o \ V a l u e < / K e y > < / a : K e y > < a : V a l u e   i : t y p e = " M e a s u r e G r i d V i e w S t a t e I D i a g r a m T a g A d d i t i o n a l I n f o " / > < / a : K e y V a l u e O f D i a g r a m O b j e c t K e y a n y T y p e z b w N T n L X > < a : K e y V a l u e O f D i a g r a m O b j e c t K e y a n y T y p e z b w N T n L X > < a : K e y > < K e y > M e a s u r e s \ S u m   o f   O c t   2 < / K e y > < / a : K e y > < a : V a l u e   i : t y p e = " M e a s u r e G r i d N o d e V i e w S t a t e " > < C o l u m n > 5 < / C o l u m n > < L a y e d O u t > t r u e < / L a y e d O u t > < W a s U I I n v i s i b l e > t r u e < / W a s U I I n v i s i b l e > < / a : V a l u e > < / a : K e y V a l u e O f D i a g r a m O b j e c t K e y a n y T y p e z b w N T n L X > < a : K e y V a l u e O f D i a g r a m O b j e c t K e y a n y T y p e z b w N T n L X > < a : K e y > < K e y > M e a s u r e s \ S u m   o f   O c t   2 \ T a g I n f o \ F o r m u l a < / K e y > < / a : K e y > < a : V a l u e   i : t y p e = " M e a s u r e G r i d V i e w S t a t e I D i a g r a m T a g A d d i t i o n a l I n f o " / > < / a : K e y V a l u e O f D i a g r a m O b j e c t K e y a n y T y p e z b w N T n L X > < a : K e y V a l u e O f D i a g r a m O b j e c t K e y a n y T y p e z b w N T n L X > < a : K e y > < K e y > M e a s u r e s \ S u m   o f   O c t   2 \ T a g I n f o \ V a l u e < / K e y > < / a : K e y > < a : V a l u e   i : t y p e = " M e a s u r e G r i d V i e w S t a t e I D i a g r a m T a g A d d i t i o n a l I n f o " / > < / a : K e y V a l u e O f D i a g r a m O b j e c t K e y a n y T y p e z b w N T n L X > < a : K e y V a l u e O f D i a g r a m O b j e c t K e y a n y T y p e z b w N T n L X > < a : K e y > < K e y > M e a s u r e s \ S u m   o f   N o v   2 < / K e y > < / a : K e y > < a : V a l u e   i : t y p e = " M e a s u r e G r i d N o d e V i e w S t a t e " > < C o l u m n > 6 < / C o l u m n > < L a y e d O u t > t r u e < / L a y e d O u t > < W a s U I I n v i s i b l e > t r u e < / W a s U I I n v i s i b l e > < / a : V a l u e > < / a : K e y V a l u e O f D i a g r a m O b j e c t K e y a n y T y p e z b w N T n L X > < a : K e y V a l u e O f D i a g r a m O b j e c t K e y a n y T y p e z b w N T n L X > < a : K e y > < K e y > M e a s u r e s \ S u m   o f   N o v   2 \ T a g I n f o \ F o r m u l a < / K e y > < / a : K e y > < a : V a l u e   i : t y p e = " M e a s u r e G r i d V i e w S t a t e I D i a g r a m T a g A d d i t i o n a l I n f o " / > < / a : K e y V a l u e O f D i a g r a m O b j e c t K e y a n y T y p e z b w N T n L X > < a : K e y V a l u e O f D i a g r a m O b j e c t K e y a n y T y p e z b w N T n L X > < a : K e y > < K e y > M e a s u r e s \ S u m   o f   N o v   2 \ T a g I n f o \ V a l u e < / K e y > < / a : K e y > < a : V a l u e   i : t y p e = " M e a s u r e G r i d V i e w S t a t e I D i a g r a m T a g A d d i t i o n a l I n f o " / > < / a : K e y V a l u e O f D i a g r a m O b j e c t K e y a n y T y p e z b w N T n L X > < a : K e y V a l u e O f D i a g r a m O b j e c t K e y a n y T y p e z b w N T n L X > < a : K e y > < K e y > M e a s u r e s \ S u m   o f   D e c   2 < / K e y > < / a : K e y > < a : V a l u e   i : t y p e = " M e a s u r e G r i d N o d e V i e w S t a t e " > < C o l u m n > 7 < / C o l u m n > < L a y e d O u t > t r u e < / L a y e d O u t > < W a s U I I n v i s i b l e > t r u e < / W a s U I I n v i s i b l e > < / a : V a l u e > < / a : K e y V a l u e O f D i a g r a m O b j e c t K e y a n y T y p e z b w N T n L X > < a : K e y V a l u e O f D i a g r a m O b j e c t K e y a n y T y p e z b w N T n L X > < a : K e y > < K e y > M e a s u r e s \ S u m   o f   D e c   2 \ T a g I n f o \ F o r m u l a < / K e y > < / a : K e y > < a : V a l u e   i : t y p e = " M e a s u r e G r i d V i e w S t a t e I D i a g r a m T a g A d d i t i o n a l I n f o " / > < / a : K e y V a l u e O f D i a g r a m O b j e c t K e y a n y T y p e z b w N T n L X > < a : K e y V a l u e O f D i a g r a m O b j e c t K e y a n y T y p e z b w N T n L X > < a : K e y > < K e y > M e a s u r e s \ S u m   o f   D e c   2 \ T a g I n f o \ V a l u e < / K e y > < / a : K e y > < a : V a l u e   i : t y p e = " M e a s u r e G r i d V i e w S t a t e I D i a g r a m T a g A d d i t i o n a l I n f o " / > < / a : K e y V a l u e O f D i a g r a m O b j e c t K e y a n y T y p e z b w N T n L X > < a : K e y V a l u e O f D i a g r a m O b j e c t K e y a n y T y p e z b w N T n L X > < a : K e y > < K e y > M e a s u r e s \ S u m   o f   J a n   2 < / K e y > < / a : K e y > < a : V a l u e   i : t y p e = " M e a s u r e G r i d N o d e V i e w S t a t e " > < C o l u m n > 8 < / C o l u m n > < L a y e d O u t > t r u e < / L a y e d O u t > < W a s U I I n v i s i b l e > t r u e < / W a s U I I n v i s i b l e > < / a : V a l u e > < / a : K e y V a l u e O f D i a g r a m O b j e c t K e y a n y T y p e z b w N T n L X > < a : K e y V a l u e O f D i a g r a m O b j e c t K e y a n y T y p e z b w N T n L X > < a : K e y > < K e y > M e a s u r e s \ S u m   o f   J a n   2 \ T a g I n f o \ F o r m u l a < / K e y > < / a : K e y > < a : V a l u e   i : t y p e = " M e a s u r e G r i d V i e w S t a t e I D i a g r a m T a g A d d i t i o n a l I n f o " / > < / a : K e y V a l u e O f D i a g r a m O b j e c t K e y a n y T y p e z b w N T n L X > < a : K e y V a l u e O f D i a g r a m O b j e c t K e y a n y T y p e z b w N T n L X > < a : K e y > < K e y > M e a s u r e s \ S u m   o f   J a n   2 \ T a g I n f o \ V a l u e < / K e y > < / a : K e y > < a : V a l u e   i : t y p e = " M e a s u r e G r i d V i e w S t a t e I D i a g r a m T a g A d d i t i o n a l I n f o " / > < / a : K e y V a l u e O f D i a g r a m O b j e c t K e y a n y T y p e z b w N T n L X > < a : K e y V a l u e O f D i a g r a m O b j e c t K e y a n y T y p e z b w N T n L X > < a : K e y > < K e y > M e a s u r e s \ S u m   o f   F e b   2 < / K e y > < / a : K e y > < a : V a l u e   i : t y p e = " M e a s u r e G r i d N o d e V i e w S t a t e " > < C o l u m n > 9 < / C o l u m n > < L a y e d O u t > t r u e < / L a y e d O u t > < W a s U I I n v i s i b l e > t r u e < / W a s U I I n v i s i b l e > < / a : V a l u e > < / a : K e y V a l u e O f D i a g r a m O b j e c t K e y a n y T y p e z b w N T n L X > < a : K e y V a l u e O f D i a g r a m O b j e c t K e y a n y T y p e z b w N T n L X > < a : K e y > < K e y > M e a s u r e s \ S u m   o f   F e b   2 \ T a g I n f o \ F o r m u l a < / K e y > < / a : K e y > < a : V a l u e   i : t y p e = " M e a s u r e G r i d V i e w S t a t e I D i a g r a m T a g A d d i t i o n a l I n f o " / > < / a : K e y V a l u e O f D i a g r a m O b j e c t K e y a n y T y p e z b w N T n L X > < a : K e y V a l u e O f D i a g r a m O b j e c t K e y a n y T y p e z b w N T n L X > < a : K e y > < K e y > M e a s u r e s \ S u m   o f   F e b   2 \ T a g I n f o \ V a l u e < / K e y > < / a : K e y > < a : V a l u e   i : t y p e = " M e a s u r e G r i d V i e w S t a t e I D i a g r a m T a g A d d i t i o n a l I n f o " / > < / a : K e y V a l u e O f D i a g r a m O b j e c t K e y a n y T y p e z b w N T n L X > < a : K e y V a l u e O f D i a g r a m O b j e c t K e y a n y T y p e z b w N T n L X > < a : K e y > < K e y > M e a s u r e s \ S u m   o f   M a r   2 < / K e y > < / a : K e y > < a : V a l u e   i : t y p e = " M e a s u r e G r i d N o d e V i e w S t a t e " > < C o l u m n > 1 0 < / C o l u m n > < L a y e d O u t > t r u e < / L a y e d O u t > < W a s U I I n v i s i b l e > t r u e < / W a s U I I n v i s i b l e > < / a : V a l u e > < / a : K e y V a l u e O f D i a g r a m O b j e c t K e y a n y T y p e z b w N T n L X > < a : K e y V a l u e O f D i a g r a m O b j e c t K e y a n y T y p e z b w N T n L X > < a : K e y > < K e y > M e a s u r e s \ S u m   o f   M a r   2 \ T a g I n f o \ F o r m u l a < / K e y > < / a : K e y > < a : V a l u e   i : t y p e = " M e a s u r e G r i d V i e w S t a t e I D i a g r a m T a g A d d i t i o n a l I n f o " / > < / a : K e y V a l u e O f D i a g r a m O b j e c t K e y a n y T y p e z b w N T n L X > < a : K e y V a l u e O f D i a g r a m O b j e c t K e y a n y T y p e z b w N T n L X > < a : K e y > < K e y > M e a s u r e s \ S u m   o f   M a r   2 \ T a g I n f o \ V a l u e < / K e y > < / a : K e y > < a : V a l u e   i : t y p e = " M e a s u r e G r i d V i e w S t a t e I D i a g r a m T a g A d d i t i o n a l I n f o " / > < / a : K e y V a l u e O f D i a g r a m O b j e c t K e y a n y T y p e z b w N T n L X > < a : K e y V a l u e O f D i a g r a m O b j e c t K e y a n y T y p e z b w N T n L X > < a : K e y > < K e y > M e a s u r e s \ S u m   o f   A p r   2 < / K e y > < / a : K e y > < a : V a l u e   i : t y p e = " M e a s u r e G r i d N o d e V i e w S t a t e " > < C o l u m n > 1 1 < / C o l u m n > < L a y e d O u t > t r u e < / L a y e d O u t > < W a s U I I n v i s i b l e > t r u e < / W a s U I I n v i s i b l e > < / a : V a l u e > < / a : K e y V a l u e O f D i a g r a m O b j e c t K e y a n y T y p e z b w N T n L X > < a : K e y V a l u e O f D i a g r a m O b j e c t K e y a n y T y p e z b w N T n L X > < a : K e y > < K e y > M e a s u r e s \ S u m   o f   A p r   2 \ T a g I n f o \ F o r m u l a < / K e y > < / a : K e y > < a : V a l u e   i : t y p e = " M e a s u r e G r i d V i e w S t a t e I D i a g r a m T a g A d d i t i o n a l I n f o " / > < / a : K e y V a l u e O f D i a g r a m O b j e c t K e y a n y T y p e z b w N T n L X > < a : K e y V a l u e O f D i a g r a m O b j e c t K e y a n y T y p e z b w N T n L X > < a : K e y > < K e y > M e a s u r e s \ S u m   o f   A p r   2 \ T a g I n f o \ V a l u e < / K e y > < / a : K e y > < a : V a l u e   i : t y p e = " M e a s u r e G r i d V i e w S t a t e I D i a g r a m T a g A d d i t i o n a l I n f o " / > < / a : K e y V a l u e O f D i a g r a m O b j e c t K e y a n y T y p e z b w N T n L X > < a : K e y V a l u e O f D i a g r a m O b j e c t K e y a n y T y p e z b w N T n L X > < a : K e y > < K e y > M e a s u r e s \ S u m   o f   M a y   2 < / K e y > < / a : K e y > < a : V a l u e   i : t y p e = " M e a s u r e G r i d N o d e V i e w S t a t e " > < C o l u m n > 1 2 < / C o l u m n > < L a y e d O u t > t r u e < / L a y e d O u t > < W a s U I I n v i s i b l e > t r u e < / W a s U I I n v i s i b l e > < / a : V a l u e > < / a : K e y V a l u e O f D i a g r a m O b j e c t K e y a n y T y p e z b w N T n L X > < a : K e y V a l u e O f D i a g r a m O b j e c t K e y a n y T y p e z b w N T n L X > < a : K e y > < K e y > M e a s u r e s \ S u m   o f   M a y   2 \ T a g I n f o \ F o r m u l a < / K e y > < / a : K e y > < a : V a l u e   i : t y p e = " M e a s u r e G r i d V i e w S t a t e I D i a g r a m T a g A d d i t i o n a l I n f o " / > < / a : K e y V a l u e O f D i a g r a m O b j e c t K e y a n y T y p e z b w N T n L X > < a : K e y V a l u e O f D i a g r a m O b j e c t K e y a n y T y p e z b w N T n L X > < a : K e y > < K e y > M e a s u r e s \ S u m   o f   M a y   2 \ T a g I n f o \ V a l u e < / K e y > < / a : K e y > < a : V a l u e   i : t y p e = " M e a s u r e G r i d V i e w S t a t e I D i a g r a m T a g A d d i t i o n a l I n f o " / > < / a : K e y V a l u e O f D i a g r a m O b j e c t K e y a n y T y p e z b w N T n L X > < a : K e y V a l u e O f D i a g r a m O b j e c t K e y a n y T y p e z b w N T n L X > < a : K e y > < K e y > M e a s u r e s \ S u m   o f   J u n   2 < / K e y > < / a : K e y > < a : V a l u e   i : t y p e = " M e a s u r e G r i d N o d e V i e w S t a t e " > < C o l u m n > 1 3 < / C o l u m n > < L a y e d O u t > t r u e < / L a y e d O u t > < W a s U I I n v i s i b l e > t r u e < / W a s U I I n v i s i b l e > < / a : V a l u e > < / a : K e y V a l u e O f D i a g r a m O b j e c t K e y a n y T y p e z b w N T n L X > < a : K e y V a l u e O f D i a g r a m O b j e c t K e y a n y T y p e z b w N T n L X > < a : K e y > < K e y > M e a s u r e s \ S u m   o f   J u n   2 \ T a g I n f o \ F o r m u l a < / K e y > < / a : K e y > < a : V a l u e   i : t y p e = " M e a s u r e G r i d V i e w S t a t e I D i a g r a m T a g A d d i t i o n a l I n f o " / > < / a : K e y V a l u e O f D i a g r a m O b j e c t K e y a n y T y p e z b w N T n L X > < a : K e y V a l u e O f D i a g r a m O b j e c t K e y a n y T y p e z b w N T n L X > < a : K e y > < K e y > M e a s u r e s \ S u m   o f   J u n   2 \ T a g I n f o \ V a l u e < / K e y > < / a : K e y > < a : V a l u e   i : t y p e = " M e a s u r e G r i d V i e w S t a t e I D i a g r a m T a g A d d i t i o n a l I n f o " / > < / a : K e y V a l u e O f D i a g r a m O b j e c t K e y a n y T y p e z b w N T n L X > < a : K e y V a l u e O f D i a g r a m O b j e c t K e y a n y T y p e z b w N T n L X > < a : K e y > < K e y > M e a s u r e s \ S u m   o f   T o t a l   2 < / K e y > < / a : K e y > < a : V a l u e   i : t y p e = " M e a s u r e G r i d N o d e V i e w S t a t e " > < C o l u m n > 1 4 < / C o l u m n > < L a y e d O u t > t r u e < / L a y e d O u t > < W a s U I I n v i s i b l e > t r u e < / W a s U I I n v i s i b l e > < / a : V a l u e > < / a : K e y V a l u e O f D i a g r a m O b j e c t K e y a n y T y p e z b w N T n L X > < a : K e y V a l u e O f D i a g r a m O b j e c t K e y a n y T y p e z b w N T n L X > < a : K e y > < K e y > M e a s u r e s \ S u m   o f   T o t a l   2 \ T a g I n f o \ F o r m u l a < / K e y > < / a : K e y > < a : V a l u e   i : t y p e = " M e a s u r e G r i d V i e w S t a t e I D i a g r a m T a g A d d i t i o n a l I n f o " / > < / a : K e y V a l u e O f D i a g r a m O b j e c t K e y a n y T y p e z b w N T n L X > < a : K e y V a l u e O f D i a g r a m O b j e c t K e y a n y T y p e z b w N T n L X > < a : K e y > < K e y > M e a s u r e s \ S u m   o f   T o t a l   2 \ T a g I n f o \ V a l u e 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 C o l u m n s \ J u l < / K e y > < / a : K e y > < a : V a l u e   i : t y p e = " M e a s u r e G r i d N o d e V i e w S t a t e " > < C o l u m n > 2 < / C o l u m n > < L a y e d O u t > t r u e < / L a y e d O u t > < / a : V a l u e > < / a : K e y V a l u e O f D i a g r a m O b j e c t K e y a n y T y p e z b w N T n L X > < a : K e y V a l u e O f D i a g r a m O b j e c t K e y a n y T y p e z b w N T n L X > < a : K e y > < K e y > C o l u m n s \ A u g < / K e y > < / a : K e y > < a : V a l u e   i : t y p e = " M e a s u r e G r i d N o d e V i e w S t a t e " > < C o l u m n > 3 < / C o l u m n > < L a y e d O u t > t r u e < / L a y e d O u t > < / a : V a l u e > < / a : K e y V a l u e O f D i a g r a m O b j e c t K e y a n y T y p e z b w N T n L X > < a : K e y V a l u e O f D i a g r a m O b j e c t K e y a n y T y p e z b w N T n L X > < a : K e y > < K e y > C o l u m n s \ S e p < / K e y > < / a : K e y > < a : V a l u e   i : t y p e = " M e a s u r e G r i d N o d e V i e w S t a t e " > < C o l u m n > 4 < / C o l u m n > < L a y e d O u t > t r u e < / L a y e d O u t > < / a : V a l u e > < / a : K e y V a l u e O f D i a g r a m O b j e c t K e y a n y T y p e z b w N T n L X > < a : K e y V a l u e O f D i a g r a m O b j e c t K e y a n y T y p e z b w N T n L X > < a : K e y > < K e y > C o l u m n s \ O c t < / K e y > < / a : K e y > < a : V a l u e   i : t y p e = " M e a s u r e G r i d N o d e V i e w S t a t e " > < C o l u m n > 5 < / C o l u m n > < L a y e d O u t > t r u e < / L a y e d O u t > < / a : V a l u e > < / a : K e y V a l u e O f D i a g r a m O b j e c t K e y a n y T y p e z b w N T n L X > < a : K e y V a l u e O f D i a g r a m O b j e c t K e y a n y T y p e z b w N T n L X > < a : K e y > < K e y > C o l u m n s \ N o v < / K e y > < / a : K e y > < a : V a l u e   i : t y p e = " M e a s u r e G r i d N o d e V i e w S t a t e " > < C o l u m n > 6 < / C o l u m n > < L a y e d O u t > t r u e < / L a y e d O u t > < / a : V a l u e > < / a : K e y V a l u e O f D i a g r a m O b j e c t K e y a n y T y p e z b w N T n L X > < a : K e y V a l u e O f D i a g r a m O b j e c t K e y a n y T y p e z b w N T n L X > < a : K e y > < K e y > C o l u m n s \ D e c < / K e y > < / a : K e y > < a : V a l u e   i : t y p e = " M e a s u r e G r i d N o d e V i e w S t a t e " > < C o l u m n > 7 < / C o l u m n > < L a y e d O u t > t r u e < / L a y e d O u t > < / a : V a l u e > < / a : K e y V a l u e O f D i a g r a m O b j e c t K e y a n y T y p e z b w N T n L X > < a : K e y V a l u e O f D i a g r a m O b j e c t K e y a n y T y p e z b w N T n L X > < a : K e y > < K e y > C o l u m n s \ J a n < / K e y > < / a : K e y > < a : V a l u e   i : t y p e = " M e a s u r e G r i d N o d e V i e w S t a t e " > < C o l u m n > 8 < / C o l u m n > < L a y e d O u t > t r u e < / L a y e d O u t > < / a : V a l u e > < / a : K e y V a l u e O f D i a g r a m O b j e c t K e y a n y T y p e z b w N T n L X > < a : K e y V a l u e O f D i a g r a m O b j e c t K e y a n y T y p e z b w N T n L X > < a : K e y > < K e y > C o l u m n s \ F e b < / K e y > < / a : K e y > < a : V a l u e   i : t y p e = " M e a s u r e G r i d N o d e V i e w S t a t e " > < C o l u m n > 9 < / C o l u m n > < L a y e d O u t > t r u e < / L a y e d O u t > < / a : V a l u e > < / a : K e y V a l u e O f D i a g r a m O b j e c t K e y a n y T y p e z b w N T n L X > < a : K e y V a l u e O f D i a g r a m O b j e c t K e y a n y T y p e z b w N T n L X > < a : K e y > < K e y > C o l u m n s \ M a r < / K e y > < / a : K e y > < a : V a l u e   i : t y p e = " M e a s u r e G r i d N o d e V i e w S t a t e " > < C o l u m n > 1 0 < / C o l u m n > < L a y e d O u t > t r u e < / L a y e d O u t > < / a : V a l u e > < / a : K e y V a l u e O f D i a g r a m O b j e c t K e y a n y T y p e z b w N T n L X > < a : K e y V a l u e O f D i a g r a m O b j e c t K e y a n y T y p e z b w N T n L X > < a : K e y > < K e y > C o l u m n s \ A p r < / K e y > < / a : K e y > < a : V a l u e   i : t y p e = " M e a s u r e G r i d N o d e V i e w S t a t e " > < C o l u m n > 1 1 < / C o l u m n > < L a y e d O u t > t r u e < / L a y e d O u t > < / a : V a l u e > < / a : K e y V a l u e O f D i a g r a m O b j e c t K e y a n y T y p e z b w N T n L X > < a : K e y V a l u e O f D i a g r a m O b j e c t K e y a n y T y p e z b w N T n L X > < a : K e y > < K e y > C o l u m n s \ M a y < / K e y > < / a : K e y > < a : V a l u e   i : t y p e = " M e a s u r e G r i d N o d e V i e w S t a t e " > < C o l u m n > 1 2 < / C o l u m n > < L a y e d O u t > t r u e < / L a y e d O u t > < / a : V a l u e > < / a : K e y V a l u e O f D i a g r a m O b j e c t K e y a n y T y p e z b w N T n L X > < a : K e y V a l u e O f D i a g r a m O b j e c t K e y a n y T y p e z b w N T n L X > < a : K e y > < K e y > C o l u m n s \ J u n < / K e y > < / a : K e y > < a : V a l u e   i : t y p e = " M e a s u r e G r i d N o d e V i e w S t a t e " > < C o l u m n > 1 3 < / C o l u m n > < L a y e d O u t > t r u e < / L a y e d O u t > < / a : V a l u e > < / a : K e y V a l u e O f D i a g r a m O b j e c t K e y a n y T y p e z b w N T n L X > < a : K e y V a l u e O f D i a g r a m O b j e c t K e y a n y T y p e z b w N T n L X > < a : K e y > < K e y > C o l u m n s \ T o t a l < / K e y > < / a : K e y > < a : V a l u e   i : t y p e = " M e a s u r e G r i d N o d e V i e w S t a t e " > < C o l u m n > 1 4 < / C o l u m n > < L a y e d O u t > t r u e < / L a y e d O u t > < / a : V a l u e > < / a : K e y V a l u e O f D i a g r a m O b j e c t K e y a n y T y p e z b w N T n L X > < a : K e y V a l u e O f D i a g r a m O b j e c t K e y a n y T y p e z b w N T n L X > < a : K e y > < K e y > L i n k s \ & l t ; C o l u m n s \ S u m   o f   J u l   2 & g t ; - & l t ; M e a s u r e s \ J u l & g t ; < / K e y > < / a : K e y > < a : V a l u e   i : t y p e = " M e a s u r e G r i d V i e w S t a t e I D i a g r a m L i n k " / > < / a : K e y V a l u e O f D i a g r a m O b j e c t K e y a n y T y p e z b w N T n L X > < a : K e y V a l u e O f D i a g r a m O b j e c t K e y a n y T y p e z b w N T n L X > < a : K e y > < K e y > L i n k s \ & l t ; C o l u m n s \ S u m   o f   J u l   2 & g t ; - & l t ; M e a s u r e s \ J u l & g t ; \ C O L U M N < / K e y > < / a : K e y > < a : V a l u e   i : t y p e = " M e a s u r e G r i d V i e w S t a t e I D i a g r a m L i n k E n d p o i n t " / > < / a : K e y V a l u e O f D i a g r a m O b j e c t K e y a n y T y p e z b w N T n L X > < a : K e y V a l u e O f D i a g r a m O b j e c t K e y a n y T y p e z b w N T n L X > < a : K e y > < K e y > L i n k s \ & l t ; C o l u m n s \ S u m   o f   J u l   2 & g t ; - & l t ; M e a s u r e s \ J u l & g t ; \ M E A S U R E < / K e y > < / a : K e y > < a : V a l u e   i : t y p e = " M e a s u r e G r i d V i e w S t a t e I D i a g r a m L i n k E n d p o i n t " / > < / a : K e y V a l u e O f D i a g r a m O b j e c t K e y a n y T y p e z b w N T n L X > < a : K e y V a l u e O f D i a g r a m O b j e c t K e y a n y T y p e z b w N T n L X > < a : K e y > < K e y > L i n k s \ & l t ; C o l u m n s \ S u m   o f   A u g   2 & g t ; - & l t ; M e a s u r e s \ A u g & g t ; < / K e y > < / a : K e y > < a : V a l u e   i : t y p e = " M e a s u r e G r i d V i e w S t a t e I D i a g r a m L i n k " / > < / a : K e y V a l u e O f D i a g r a m O b j e c t K e y a n y T y p e z b w N T n L X > < a : K e y V a l u e O f D i a g r a m O b j e c t K e y a n y T y p e z b w N T n L X > < a : K e y > < K e y > L i n k s \ & l t ; C o l u m n s \ S u m   o f   A u g   2 & g t ; - & l t ; M e a s u r e s \ A u g & g t ; \ C O L U M N < / K e y > < / a : K e y > < a : V a l u e   i : t y p e = " M e a s u r e G r i d V i e w S t a t e I D i a g r a m L i n k E n d p o i n t " / > < / a : K e y V a l u e O f D i a g r a m O b j e c t K e y a n y T y p e z b w N T n L X > < a : K e y V a l u e O f D i a g r a m O b j e c t K e y a n y T y p e z b w N T n L X > < a : K e y > < K e y > L i n k s \ & l t ; C o l u m n s \ S u m   o f   A u g   2 & g t ; - & l t ; M e a s u r e s \ A u g & g t ; \ M E A S U R E < / K e y > < / a : K e y > < a : V a l u e   i : t y p e = " M e a s u r e G r i d V i e w S t a t e I D i a g r a m L i n k E n d p o i n t " / > < / a : K e y V a l u e O f D i a g r a m O b j e c t K e y a n y T y p e z b w N T n L X > < a : K e y V a l u e O f D i a g r a m O b j e c t K e y a n y T y p e z b w N T n L X > < a : K e y > < K e y > L i n k s \ & l t ; C o l u m n s \ S u m   o f   S e p   2 & g t ; - & l t ; M e a s u r e s \ S e p & g t ; < / K e y > < / a : K e y > < a : V a l u e   i : t y p e = " M e a s u r e G r i d V i e w S t a t e I D i a g r a m L i n k " / > < / a : K e y V a l u e O f D i a g r a m O b j e c t K e y a n y T y p e z b w N T n L X > < a : K e y V a l u e O f D i a g r a m O b j e c t K e y a n y T y p e z b w N T n L X > < a : K e y > < K e y > L i n k s \ & l t ; C o l u m n s \ S u m   o f   S e p   2 & g t ; - & l t ; M e a s u r e s \ S e p & g t ; \ C O L U M N < / K e y > < / a : K e y > < a : V a l u e   i : t y p e = " M e a s u r e G r i d V i e w S t a t e I D i a g r a m L i n k E n d p o i n t " / > < / a : K e y V a l u e O f D i a g r a m O b j e c t K e y a n y T y p e z b w N T n L X > < a : K e y V a l u e O f D i a g r a m O b j e c t K e y a n y T y p e z b w N T n L X > < a : K e y > < K e y > L i n k s \ & l t ; C o l u m n s \ S u m   o f   S e p   2 & g t ; - & l t ; M e a s u r e s \ S e p & g t ; \ M E A S U R E < / K e y > < / a : K e y > < a : V a l u e   i : t y p e = " M e a s u r e G r i d V i e w S t a t e I D i a g r a m L i n k E n d p o i n t " / > < / a : K e y V a l u e O f D i a g r a m O b j e c t K e y a n y T y p e z b w N T n L X > < a : K e y V a l u e O f D i a g r a m O b j e c t K e y a n y T y p e z b w N T n L X > < a : K e y > < K e y > L i n k s \ & l t ; C o l u m n s \ S u m   o f   O c t   2 & g t ; - & l t ; M e a s u r e s \ O c t & g t ; < / K e y > < / a : K e y > < a : V a l u e   i : t y p e = " M e a s u r e G r i d V i e w S t a t e I D i a g r a m L i n k " / > < / a : K e y V a l u e O f D i a g r a m O b j e c t K e y a n y T y p e z b w N T n L X > < a : K e y V a l u e O f D i a g r a m O b j e c t K e y a n y T y p e z b w N T n L X > < a : K e y > < K e y > L i n k s \ & l t ; C o l u m n s \ S u m   o f   O c t   2 & g t ; - & l t ; M e a s u r e s \ O c t & g t ; \ C O L U M N < / K e y > < / a : K e y > < a : V a l u e   i : t y p e = " M e a s u r e G r i d V i e w S t a t e I D i a g r a m L i n k E n d p o i n t " / > < / a : K e y V a l u e O f D i a g r a m O b j e c t K e y a n y T y p e z b w N T n L X > < a : K e y V a l u e O f D i a g r a m O b j e c t K e y a n y T y p e z b w N T n L X > < a : K e y > < K e y > L i n k s \ & l t ; C o l u m n s \ S u m   o f   O c t   2 & g t ; - & l t ; M e a s u r e s \ O c t & g t ; \ M E A S U R E < / K e y > < / a : K e y > < a : V a l u e   i : t y p e = " M e a s u r e G r i d V i e w S t a t e I D i a g r a m L i n k E n d p o i n t " / > < / a : K e y V a l u e O f D i a g r a m O b j e c t K e y a n y T y p e z b w N T n L X > < a : K e y V a l u e O f D i a g r a m O b j e c t K e y a n y T y p e z b w N T n L X > < a : K e y > < K e y > L i n k s \ & l t ; C o l u m n s \ S u m   o f   N o v   2 & g t ; - & l t ; M e a s u r e s \ N o v & g t ; < / K e y > < / a : K e y > < a : V a l u e   i : t y p e = " M e a s u r e G r i d V i e w S t a t e I D i a g r a m L i n k " / > < / a : K e y V a l u e O f D i a g r a m O b j e c t K e y a n y T y p e z b w N T n L X > < a : K e y V a l u e O f D i a g r a m O b j e c t K e y a n y T y p e z b w N T n L X > < a : K e y > < K e y > L i n k s \ & l t ; C o l u m n s \ S u m   o f   N o v   2 & g t ; - & l t ; M e a s u r e s \ N o v & g t ; \ C O L U M N < / K e y > < / a : K e y > < a : V a l u e   i : t y p e = " M e a s u r e G r i d V i e w S t a t e I D i a g r a m L i n k E n d p o i n t " / > < / a : K e y V a l u e O f D i a g r a m O b j e c t K e y a n y T y p e z b w N T n L X > < a : K e y V a l u e O f D i a g r a m O b j e c t K e y a n y T y p e z b w N T n L X > < a : K e y > < K e y > L i n k s \ & l t ; C o l u m n s \ S u m   o f   N o v   2 & g t ; - & l t ; M e a s u r e s \ N o v & g t ; \ M E A S U R E < / K e y > < / a : K e y > < a : V a l u e   i : t y p e = " M e a s u r e G r i d V i e w S t a t e I D i a g r a m L i n k E n d p o i n t " / > < / a : K e y V a l u e O f D i a g r a m O b j e c t K e y a n y T y p e z b w N T n L X > < a : K e y V a l u e O f D i a g r a m O b j e c t K e y a n y T y p e z b w N T n L X > < a : K e y > < K e y > L i n k s \ & l t ; C o l u m n s \ S u m   o f   D e c   2 & g t ; - & l t ; M e a s u r e s \ D e c & g t ; < / K e y > < / a : K e y > < a : V a l u e   i : t y p e = " M e a s u r e G r i d V i e w S t a t e I D i a g r a m L i n k " / > < / a : K e y V a l u e O f D i a g r a m O b j e c t K e y a n y T y p e z b w N T n L X > < a : K e y V a l u e O f D i a g r a m O b j e c t K e y a n y T y p e z b w N T n L X > < a : K e y > < K e y > L i n k s \ & l t ; C o l u m n s \ S u m   o f   D e c   2 & g t ; - & l t ; M e a s u r e s \ D e c & g t ; \ C O L U M N < / K e y > < / a : K e y > < a : V a l u e   i : t y p e = " M e a s u r e G r i d V i e w S t a t e I D i a g r a m L i n k E n d p o i n t " / > < / a : K e y V a l u e O f D i a g r a m O b j e c t K e y a n y T y p e z b w N T n L X > < a : K e y V a l u e O f D i a g r a m O b j e c t K e y a n y T y p e z b w N T n L X > < a : K e y > < K e y > L i n k s \ & l t ; C o l u m n s \ S u m   o f   D e c   2 & g t ; - & l t ; M e a s u r e s \ D e c & g t ; \ M E A S U R E < / K e y > < / a : K e y > < a : V a l u e   i : t y p e = " M e a s u r e G r i d V i e w S t a t e I D i a g r a m L i n k E n d p o i n t " / > < / a : K e y V a l u e O f D i a g r a m O b j e c t K e y a n y T y p e z b w N T n L X > < a : K e y V a l u e O f D i a g r a m O b j e c t K e y a n y T y p e z b w N T n L X > < a : K e y > < K e y > L i n k s \ & l t ; C o l u m n s \ S u m   o f   J a n   2 & g t ; - & l t ; M e a s u r e s \ J a n & g t ; < / K e y > < / a : K e y > < a : V a l u e   i : t y p e = " M e a s u r e G r i d V i e w S t a t e I D i a g r a m L i n k " / > < / a : K e y V a l u e O f D i a g r a m O b j e c t K e y a n y T y p e z b w N T n L X > < a : K e y V a l u e O f D i a g r a m O b j e c t K e y a n y T y p e z b w N T n L X > < a : K e y > < K e y > L i n k s \ & l t ; C o l u m n s \ S u m   o f   J a n   2 & g t ; - & l t ; M e a s u r e s \ J a n & g t ; \ C O L U M N < / K e y > < / a : K e y > < a : V a l u e   i : t y p e = " M e a s u r e G r i d V i e w S t a t e I D i a g r a m L i n k E n d p o i n t " / > < / a : K e y V a l u e O f D i a g r a m O b j e c t K e y a n y T y p e z b w N T n L X > < a : K e y V a l u e O f D i a g r a m O b j e c t K e y a n y T y p e z b w N T n L X > < a : K e y > < K e y > L i n k s \ & l t ; C o l u m n s \ S u m   o f   J a n   2 & g t ; - & l t ; M e a s u r e s \ J a n & g t ; \ M E A S U R E < / K e y > < / a : K e y > < a : V a l u e   i : t y p e = " M e a s u r e G r i d V i e w S t a t e I D i a g r a m L i n k E n d p o i n t " / > < / a : K e y V a l u e O f D i a g r a m O b j e c t K e y a n y T y p e z b w N T n L X > < a : K e y V a l u e O f D i a g r a m O b j e c t K e y a n y T y p e z b w N T n L X > < a : K e y > < K e y > L i n k s \ & l t ; C o l u m n s \ S u m   o f   F e b   2 & g t ; - & l t ; M e a s u r e s \ F e b & g t ; < / K e y > < / a : K e y > < a : V a l u e   i : t y p e = " M e a s u r e G r i d V i e w S t a t e I D i a g r a m L i n k " / > < / a : K e y V a l u e O f D i a g r a m O b j e c t K e y a n y T y p e z b w N T n L X > < a : K e y V a l u e O f D i a g r a m O b j e c t K e y a n y T y p e z b w N T n L X > < a : K e y > < K e y > L i n k s \ & l t ; C o l u m n s \ S u m   o f   F e b   2 & g t ; - & l t ; M e a s u r e s \ F e b & g t ; \ C O L U M N < / K e y > < / a : K e y > < a : V a l u e   i : t y p e = " M e a s u r e G r i d V i e w S t a t e I D i a g r a m L i n k E n d p o i n t " / > < / a : K e y V a l u e O f D i a g r a m O b j e c t K e y a n y T y p e z b w N T n L X > < a : K e y V a l u e O f D i a g r a m O b j e c t K e y a n y T y p e z b w N T n L X > < a : K e y > < K e y > L i n k s \ & l t ; C o l u m n s \ S u m   o f   F e b   2 & g t ; - & l t ; M e a s u r e s \ F e b & g t ; \ M E A S U R E < / K e y > < / a : K e y > < a : V a l u e   i : t y p e = " M e a s u r e G r i d V i e w S t a t e I D i a g r a m L i n k E n d p o i n t " / > < / a : K e y V a l u e O f D i a g r a m O b j e c t K e y a n y T y p e z b w N T n L X > < a : K e y V a l u e O f D i a g r a m O b j e c t K e y a n y T y p e z b w N T n L X > < a : K e y > < K e y > L i n k s \ & l t ; C o l u m n s \ S u m   o f   M a r   2 & g t ; - & l t ; M e a s u r e s \ M a r & g t ; < / K e y > < / a : K e y > < a : V a l u e   i : t y p e = " M e a s u r e G r i d V i e w S t a t e I D i a g r a m L i n k " / > < / a : K e y V a l u e O f D i a g r a m O b j e c t K e y a n y T y p e z b w N T n L X > < a : K e y V a l u e O f D i a g r a m O b j e c t K e y a n y T y p e z b w N T n L X > < a : K e y > < K e y > L i n k s \ & l t ; C o l u m n s \ S u m   o f   M a r   2 & g t ; - & l t ; M e a s u r e s \ M a r & g t ; \ C O L U M N < / K e y > < / a : K e y > < a : V a l u e   i : t y p e = " M e a s u r e G r i d V i e w S t a t e I D i a g r a m L i n k E n d p o i n t " / > < / a : K e y V a l u e O f D i a g r a m O b j e c t K e y a n y T y p e z b w N T n L X > < a : K e y V a l u e O f D i a g r a m O b j e c t K e y a n y T y p e z b w N T n L X > < a : K e y > < K e y > L i n k s \ & l t ; C o l u m n s \ S u m   o f   M a r   2 & g t ; - & l t ; M e a s u r e s \ M a r & g t ; \ M E A S U R E < / K e y > < / a : K e y > < a : V a l u e   i : t y p e = " M e a s u r e G r i d V i e w S t a t e I D i a g r a m L i n k E n d p o i n t " / > < / a : K e y V a l u e O f D i a g r a m O b j e c t K e y a n y T y p e z b w N T n L X > < a : K e y V a l u e O f D i a g r a m O b j e c t K e y a n y T y p e z b w N T n L X > < a : K e y > < K e y > L i n k s \ & l t ; C o l u m n s \ S u m   o f   A p r   2 & g t ; - & l t ; M e a s u r e s \ A p r & g t ; < / K e y > < / a : K e y > < a : V a l u e   i : t y p e = " M e a s u r e G r i d V i e w S t a t e I D i a g r a m L i n k " / > < / a : K e y V a l u e O f D i a g r a m O b j e c t K e y a n y T y p e z b w N T n L X > < a : K e y V a l u e O f D i a g r a m O b j e c t K e y a n y T y p e z b w N T n L X > < a : K e y > < K e y > L i n k s \ & l t ; C o l u m n s \ S u m   o f   A p r   2 & g t ; - & l t ; M e a s u r e s \ A p r & g t ; \ C O L U M N < / K e y > < / a : K e y > < a : V a l u e   i : t y p e = " M e a s u r e G r i d V i e w S t a t e I D i a g r a m L i n k E n d p o i n t " / > < / a : K e y V a l u e O f D i a g r a m O b j e c t K e y a n y T y p e z b w N T n L X > < a : K e y V a l u e O f D i a g r a m O b j e c t K e y a n y T y p e z b w N T n L X > < a : K e y > < K e y > L i n k s \ & l t ; C o l u m n s \ S u m   o f   A p r   2 & g t ; - & l t ; M e a s u r e s \ A p r & g t ; \ M E A S U R E < / K e y > < / a : K e y > < a : V a l u e   i : t y p e = " M e a s u r e G r i d V i e w S t a t e I D i a g r a m L i n k E n d p o i n t " / > < / a : K e y V a l u e O f D i a g r a m O b j e c t K e y a n y T y p e z b w N T n L X > < a : K e y V a l u e O f D i a g r a m O b j e c t K e y a n y T y p e z b w N T n L X > < a : K e y > < K e y > L i n k s \ & l t ; C o l u m n s \ S u m   o f   M a y   2 & g t ; - & l t ; M e a s u r e s \ M a y & g t ; < / K e y > < / a : K e y > < a : V a l u e   i : t y p e = " M e a s u r e G r i d V i e w S t a t e I D i a g r a m L i n k " / > < / a : K e y V a l u e O f D i a g r a m O b j e c t K e y a n y T y p e z b w N T n L X > < a : K e y V a l u e O f D i a g r a m O b j e c t K e y a n y T y p e z b w N T n L X > < a : K e y > < K e y > L i n k s \ & l t ; C o l u m n s \ S u m   o f   M a y   2 & g t ; - & l t ; M e a s u r e s \ M a y & g t ; \ C O L U M N < / K e y > < / a : K e y > < a : V a l u e   i : t y p e = " M e a s u r e G r i d V i e w S t a t e I D i a g r a m L i n k E n d p o i n t " / > < / a : K e y V a l u e O f D i a g r a m O b j e c t K e y a n y T y p e z b w N T n L X > < a : K e y V a l u e O f D i a g r a m O b j e c t K e y a n y T y p e z b w N T n L X > < a : K e y > < K e y > L i n k s \ & l t ; C o l u m n s \ S u m   o f   M a y   2 & g t ; - & l t ; M e a s u r e s \ M a y & g t ; \ M E A S U R E < / K e y > < / a : K e y > < a : V a l u e   i : t y p e = " M e a s u r e G r i d V i e w S t a t e I D i a g r a m L i n k E n d p o i n t " / > < / a : K e y V a l u e O f D i a g r a m O b j e c t K e y a n y T y p e z b w N T n L X > < a : K e y V a l u e O f D i a g r a m O b j e c t K e y a n y T y p e z b w N T n L X > < a : K e y > < K e y > L i n k s \ & l t ; C o l u m n s \ S u m   o f   J u n   2 & g t ; - & l t ; M e a s u r e s \ J u n & g t ; < / K e y > < / a : K e y > < a : V a l u e   i : t y p e = " M e a s u r e G r i d V i e w S t a t e I D i a g r a m L i n k " / > < / a : K e y V a l u e O f D i a g r a m O b j e c t K e y a n y T y p e z b w N T n L X > < a : K e y V a l u e O f D i a g r a m O b j e c t K e y a n y T y p e z b w N T n L X > < a : K e y > < K e y > L i n k s \ & l t ; C o l u m n s \ S u m   o f   J u n   2 & g t ; - & l t ; M e a s u r e s \ J u n & g t ; \ C O L U M N < / K e y > < / a : K e y > < a : V a l u e   i : t y p e = " M e a s u r e G r i d V i e w S t a t e I D i a g r a m L i n k E n d p o i n t " / > < / a : K e y V a l u e O f D i a g r a m O b j e c t K e y a n y T y p e z b w N T n L X > < a : K e y V a l u e O f D i a g r a m O b j e c t K e y a n y T y p e z b w N T n L X > < a : K e y > < K e y > L i n k s \ & l t ; C o l u m n s \ S u m   o f   J u n   2 & g t ; - & l t ; M e a s u r e s \ J u n & g t ; \ M E A S U R E < / K e y > < / a : K e y > < a : V a l u e   i : t y p e = " M e a s u r e G r i d V i e w S t a t e I D i a g r a m L i n k E n d p o i n t " / > < / a : K e y V a l u e O f D i a g r a m O b j e c t K e y a n y T y p e z b w N T n L X > < a : K e y V a l u e O f D i a g r a m O b j e c t K e y a n y T y p e z b w N T n L X > < a : K e y > < K e y > L i n k s \ & l t ; C o l u m n s \ S u m   o f   T o t a l   2 & g t ; - & l t ; M e a s u r e s \ T o t a l & g t ; < / K e y > < / a : K e y > < a : V a l u e   i : t y p e = " M e a s u r e G r i d V i e w S t a t e I D i a g r a m L i n k " / > < / a : K e y V a l u e O f D i a g r a m O b j e c t K e y a n y T y p e z b w N T n L X > < a : K e y V a l u e O f D i a g r a m O b j e c t K e y a n y T y p e z b w N T n L X > < a : K e y > < K e y > L i n k s \ & l t ; C o l u m n s \ S u m   o f   T o t a l   2 & g t ; - & l t ; M e a s u r e s \ T o t a l & g t ; \ C O L U M N < / K e y > < / a : K e y > < a : V a l u e   i : t y p e = " M e a s u r e G r i d V i e w S t a t e I D i a g r a m L i n k E n d p o i n t " / > < / a : K e y V a l u e O f D i a g r a m O b j e c t K e y a n y T y p e z b w N T n L X > < a : K e y V a l u e O f D i a g r a m O b j e c t K e y a n y T y p e z b w N T n L X > < a : K e y > < K e y > L i n k s \ & l t ; C o l u m n s \ S u m   o f   T o t a l   2 & g t ; - & l t ; M e a s u r e s \ T o t a l & g t ; \ M E A S U R E < / K e y > < / a : K e y > < a : V a l u e   i : t y p e = " M e a s u r e G r i d V i e w S t a t e I D i a g r a m L i n k E n d p o i n t " / > < / a : K e y V a l u e O f D i a g r a m O b j e c t K e y a n y T y p e z b w N T n L X > < / V i e w S t a t e s > < / D i a g r a m M a n a g e r . S e r i a l i z a b l e D i a g r a m > < D i a g r a m M a n a g e r . S e r i a l i z a b l e D i a g r a m > < A d a p t e r   i : t y p e = " M e a s u r e D i a g r a m S a n d b o x A d a p t e r " > < T a b l e N a m e > R i s k s 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 R i s k s 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 C o l u m n s \ A c t i v i t y < / K e y > < / D i a g r a m O b j e c t K e y > < D i a g r a m O b j e c t K e y > < K e y > C o l u m n s \ D e p t < / K e y > < / D i a g r a m O b j e c t K e y > < D i a g r a m O b j e c t K e y > < K e y > C o l u m n s \ 2 0 1 5 - 1 6 < / K e y > < / D i a g r a m O b j e c t K e y > < D i a g r a m O b j e c t K e y > < K e y > C o l u m n s \ 2 0 1 6 - 1 7 < / K e y > < / D i a g r a m O b j e c t K e y > < D i a g r a m O b j e c t K e y > < K e y > C o l u m n s \ 2 0 1 7 - 1 8 < / K e y > < / D i a g r a m O b j e c t K e y > < D i a g r a m O b j e c t K e y > < K e y > C o l u m n s \ 2 0 1 8 - 1 9 < / K e y > < / D i a g r a m O b j e c t K e y > < D i a g r a m O b j e c t K e y > < K e y > C o l u m n s \ 2 0 1 9 - 2 0 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 C o l u m n s \ D e p t < / K e y > < / a : K e y > < a : V a l u e   i : t y p e = " M e a s u r e G r i d N o d e V i e w S t a t e " > < C o l u m n > 2 < / C o l u m n > < L a y e d O u t > t r u e < / L a y e d O u t > < / a : V a l u e > < / a : K e y V a l u e O f D i a g r a m O b j e c t K e y a n y T y p e z b w N T n L X > < a : K e y V a l u e O f D i a g r a m O b j e c t K e y a n y T y p e z b w N T n L X > < a : K e y > < K e y > C o l u m n s \ 2 0 1 5 - 1 6 < / K e y > < / a : K e y > < a : V a l u e   i : t y p e = " M e a s u r e G r i d N o d e V i e w S t a t e " > < C o l u m n > 3 < / C o l u m n > < L a y e d O u t > t r u e < / L a y e d O u t > < / a : V a l u e > < / a : K e y V a l u e O f D i a g r a m O b j e c t K e y a n y T y p e z b w N T n L X > < a : K e y V a l u e O f D i a g r a m O b j e c t K e y a n y T y p e z b w N T n L X > < a : K e y > < K e y > C o l u m n s \ 2 0 1 6 - 1 7 < / K e y > < / a : K e y > < a : V a l u e   i : t y p e = " M e a s u r e G r i d N o d e V i e w S t a t e " > < C o l u m n > 4 < / C o l u m n > < L a y e d O u t > t r u e < / L a y e d O u t > < / a : V a l u e > < / a : K e y V a l u e O f D i a g r a m O b j e c t K e y a n y T y p e z b w N T n L X > < a : K e y V a l u e O f D i a g r a m O b j e c t K e y a n y T y p e z b w N T n L X > < a : K e y > < K e y > C o l u m n s \ 2 0 1 7 - 1 8 < / K e y > < / a : K e y > < a : V a l u e   i : t y p e = " M e a s u r e G r i d N o d e V i e w S t a t e " > < C o l u m n > 5 < / C o l u m n > < L a y e d O u t > t r u e < / L a y e d O u t > < / a : V a l u e > < / a : K e y V a l u e O f D i a g r a m O b j e c t K e y a n y T y p e z b w N T n L X > < a : K e y V a l u e O f D i a g r a m O b j e c t K e y a n y T y p e z b w N T n L X > < a : K e y > < K e y > C o l u m n s \ 2 0 1 8 - 1 9 < / K e y > < / a : K e y > < a : V a l u e   i : t y p e = " M e a s u r e G r i d N o d e V i e w S t a t e " > < C o l u m n > 6 < / C o l u m n > < L a y e d O u t > t r u e < / L a y e d O u t > < / a : V a l u e > < / a : K e y V a l u e O f D i a g r a m O b j e c t K e y a n y T y p e z b w N T n L X > < a : K e y V a l u e O f D i a g r a m O b j e c t K e y a n y T y p e z b w N T n L X > < a : K e y > < K e y > C o l u m n s \ 2 0 1 9 - 2 0 < / K e y > < / a : K e y > < a : V a l u e   i : t y p e = " M e a s u r e G r i d N o d e V i e w S t a t e " > < C o l u m n > 7 < / C o l u m n > < L a y e d O u t > t r u e < / L a y e d O u t > < / a : V a l u e > < / a : K e y V a l u e O f D i a g r a m O b j e c t K e y a n y T y p e z b w N T n L X > < / V i e w S t a t e s > < / D i a g r a m M a n a g e r . S e r i a l i z a b l e D i a g r a m > < D i a g r a m M a n a g e r . S e r i a l i z a b l e D i a g r a m > < A d a p t e r   i : t y p e = " M e a s u r e D i a g r a m S a n d b o x A d a p t e r " > < T a b l e N a m e > O P s   E f f e c t i v e n e s s 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 O P s   E f f e c t i v e n e s s 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 C Y < / K e y > < / D i a g r a m O b j e c t K e y > < D i a g r a m O b j e c t K e y > < K e y > M e a s u r e s \ S u m   o f   C Y \ T a g I n f o \ F o r m u l a < / K e y > < / D i a g r a m O b j e c t K e y > < D i a g r a m O b j e c t K e y > < K e y > M e a s u r e s \ S u m   o f   C Y \ T a g I n f o \ V a l u e < / K e y > < / D i a g r a m O b j e c t K e y > < D i a g r a m O b j e c t K e y > < K e y > C o l u m n s \ R e g i o n < / K e y > < / D i a g r a m O b j e c t K e y > < D i a g r a m O b j e c t K e y > < K e y > C o l u m n s \ A c t i v i t y < / K e y > < / D i a g r a m O b j e c t K e y > < D i a g r a m O b j e c t K e y > < K e y > C o l u m n s \ D e p t < / K e y > < / D i a g r a m O b j e c t K e y > < D i a g r a m O b j e c t K e y > < K e y > C o l u m n s \ C Y < / K e y > < / D i a g r a m O b j e c t K e y > < D i a g r a m O b j e c t K e y > < K e y > C o l u m n s \ P Y < / K e y > < / D i a g r a m O b j e c t K e y > < D i a g r a m O b j e c t K e y > < K e y > C o l u m n s \ R i s k s   C Y < / K e y > < / D i a g r a m O b j e c t K e y > < D i a g r a m O b j e c t K e y > < K e y > C o l u m n s \ R i s k s   P Y < / K e y > < / D i a g r a m O b j e c t K e y > < D i a g r a m O b j e c t K e y > < K e y > L i n k s \ & l t ; C o l u m n s \ S u m   o f   C Y & g t ; - & l t ; M e a s u r e s \ C Y & g t ; < / K e y > < / D i a g r a m O b j e c t K e y > < D i a g r a m O b j e c t K e y > < K e y > L i n k s \ & l t ; C o l u m n s \ S u m   o f   C Y & g t ; - & l t ; M e a s u r e s \ C Y & g t ; \ C O L U M N < / K e y > < / D i a g r a m O b j e c t K e y > < D i a g r a m O b j e c t K e y > < K e y > L i n k s \ & l t ; C o l u m n s \ S u m   o f   C Y & g t ; - & l t ; M e a s u r e s \ C Y & g t ; \ M E A S U R E 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 C Y < / K e y > < / a : K e y > < a : V a l u e   i : t y p e = " M e a s u r e G r i d N o d e V i e w S t a t e " > < C o l u m n > 3 < / C o l u m n > < L a y e d O u t > t r u e < / L a y e d O u t > < W a s U I I n v i s i b l e > t r u e < / W a s U I I n v i s i b l e > < / a : V a l u e > < / a : K e y V a l u e O f D i a g r a m O b j e c t K e y a n y T y p e z b w N T n L X > < a : K e y V a l u e O f D i a g r a m O b j e c t K e y a n y T y p e z b w N T n L X > < a : K e y > < K e y > M e a s u r e s \ S u m   o f   C Y \ T a g I n f o \ F o r m u l a < / K e y > < / a : K e y > < a : V a l u e   i : t y p e = " M e a s u r e G r i d V i e w S t a t e I D i a g r a m T a g A d d i t i o n a l I n f o " / > < / a : K e y V a l u e O f D i a g r a m O b j e c t K e y a n y T y p e z b w N T n L X > < a : K e y V a l u e O f D i a g r a m O b j e c t K e y a n y T y p e z b w N T n L X > < a : K e y > < K e y > M e a s u r e s \ S u m   o f   C Y \ T a g I n f o \ V a l u e 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 C o l u m n s \ D e p t < / K e y > < / a : K e y > < a : V a l u e   i : t y p e = " M e a s u r e G r i d N o d e V i e w S t a t e " > < C o l u m n > 2 < / C o l u m n > < L a y e d O u t > t r u e < / L a y e d O u t > < / a : V a l u e > < / a : K e y V a l u e O f D i a g r a m O b j e c t K e y a n y T y p e z b w N T n L X > < a : K e y V a l u e O f D i a g r a m O b j e c t K e y a n y T y p e z b w N T n L X > < a : K e y > < K e y > C o l u m n s \ C Y < / K e y > < / a : K e y > < a : V a l u e   i : t y p e = " M e a s u r e G r i d N o d e V i e w S t a t e " > < C o l u m n > 3 < / C o l u m n > < L a y e d O u t > t r u e < / L a y e d O u t > < / a : V a l u e > < / a : K e y V a l u e O f D i a g r a m O b j e c t K e y a n y T y p e z b w N T n L X > < a : K e y V a l u e O f D i a g r a m O b j e c t K e y a n y T y p e z b w N T n L X > < a : K e y > < K e y > C o l u m n s \ P Y < / K e y > < / a : K e y > < a : V a l u e   i : t y p e = " M e a s u r e G r i d N o d e V i e w S t a t e " > < C o l u m n > 4 < / C o l u m n > < L a y e d O u t > t r u e < / L a y e d O u t > < / a : V a l u e > < / a : K e y V a l u e O f D i a g r a m O b j e c t K e y a n y T y p e z b w N T n L X > < a : K e y V a l u e O f D i a g r a m O b j e c t K e y a n y T y p e z b w N T n L X > < a : K e y > < K e y > C o l u m n s \ R i s k s   C Y < / K e y > < / a : K e y > < a : V a l u e   i : t y p e = " M e a s u r e G r i d N o d e V i e w S t a t e " > < C o l u m n > 5 < / C o l u m n > < L a y e d O u t > t r u e < / L a y e d O u t > < / a : V a l u e > < / a : K e y V a l u e O f D i a g r a m O b j e c t K e y a n y T y p e z b w N T n L X > < a : K e y V a l u e O f D i a g r a m O b j e c t K e y a n y T y p e z b w N T n L X > < a : K e y > < K e y > C o l u m n s \ R i s k s   P Y < / K e y > < / a : K e y > < a : V a l u e   i : t y p e = " M e a s u r e G r i d N o d e V i e w S t a t e " > < C o l u m n > 6 < / C o l u m n > < L a y e d O u t > t r u e < / L a y e d O u t > < / a : V a l u e > < / a : K e y V a l u e O f D i a g r a m O b j e c t K e y a n y T y p e z b w N T n L X > < a : K e y V a l u e O f D i a g r a m O b j e c t K e y a n y T y p e z b w N T n L X > < a : K e y > < K e y > L i n k s \ & l t ; C o l u m n s \ S u m   o f   C Y & g t ; - & l t ; M e a s u r e s \ C Y & g t ; < / K e y > < / a : K e y > < a : V a l u e   i : t y p e = " M e a s u r e G r i d V i e w S t a t e I D i a g r a m L i n k " / > < / a : K e y V a l u e O f D i a g r a m O b j e c t K e y a n y T y p e z b w N T n L X > < a : K e y V a l u e O f D i a g r a m O b j e c t K e y a n y T y p e z b w N T n L X > < a : K e y > < K e y > L i n k s \ & l t ; C o l u m n s \ S u m   o f   C Y & g t ; - & l t ; M e a s u r e s \ C Y & g t ; \ C O L U M N < / K e y > < / a : K e y > < a : V a l u e   i : t y p e = " M e a s u r e G r i d V i e w S t a t e I D i a g r a m L i n k E n d p o i n t " / > < / a : K e y V a l u e O f D i a g r a m O b j e c t K e y a n y T y p e z b w N T n L X > < a : K e y V a l u e O f D i a g r a m O b j e c t K e y a n y T y p e z b w N T n L X > < a : K e y > < K e y > L i n k s \ & l t ; C o l u m n s \ S u m   o f   C Y & g t ; - & l t ; M e a s u r e s \ C Y & g t ; \ M E A S U R E < / K e y > < / a : K e y > < a : V a l u e   i : t y p e = " M e a s u r e G r i d V i e w S t a t e I D i a g r a m L i n k E n d p o i n t " / > < / a : K e y V a l u e O f D i a g r a m O b j e c t K e y a n y T y p e z b w N T n L X > < / V i e w S t a t e s > < / D i a g r a m M a n a g e r . S e r i a l i z a b l e D i a g r a m > < D i a g r a m M a n a g e r . S e r i a l i z a b l e D i a g r a m > < A d a p t e r   i : t y p e = " M e a s u r e D i a g r a m S a n d b o x A d a p t e r " > < T a b l e N a m e > C o m m u n i t y 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 C o m m u n i t y 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 C h a n g e < / K e y > < / D i a g r a m O b j e c t K e y > < D i a g r a m O b j e c t K e y > < K e y > M e a s u r e s \ S u m   o f   C h a n g e \ T a g I n f o \ F o r m u l a < / K e y > < / D i a g r a m O b j e c t K e y > < D i a g r a m O b j e c t K e y > < K e y > M e a s u r e s \ S u m   o f   C h a n g e \ T a g I n f o \ V a l u e < / K e y > < / D i a g r a m O b j e c t K e y > < D i a g r a m O b j e c t K e y > < K e y > C o l u m n s \ R e g i o n < / K e y > < / D i a g r a m O b j e c t K e y > < D i a g r a m O b j e c t K e y > < K e y > C o l u m n s \ S e g m e n t < / K e y > < / D i a g r a m O b j e c t K e y > < D i a g r a m O b j e c t K e y > < K e y > C o l u m n s \ C h a n g e < / K e y > < / D i a g r a m O b j e c t K e y > < D i a g r a m O b j e c t K e y > < K e y > C o l u m n s \ D e s c < / K e y > < / D i a g r a m O b j e c t K e y > < D i a g r a m O b j e c t K e y > < K e y > L i n k s \ & l t ; C o l u m n s \ S u m   o f   C h a n g e & g t ; - & l t ; M e a s u r e s \ C h a n g e & g t ; < / K e y > < / D i a g r a m O b j e c t K e y > < D i a g r a m O b j e c t K e y > < K e y > L i n k s \ & l t ; C o l u m n s \ S u m   o f   C h a n g e & g t ; - & l t ; M e a s u r e s \ C h a n g e & g t ; \ C O L U M N < / K e y > < / D i a g r a m O b j e c t K e y > < D i a g r a m O b j e c t K e y > < K e y > L i n k s \ & l t ; C o l u m n s \ S u m   o f   C h a n g e & g t ; - & l t ; M e a s u r e s \ C h a n g e & g t ; \ M E A S U R E 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 C h a n g e < / K e y > < / a : K e y > < a : V a l u e   i : t y p e = " M e a s u r e G r i d N o d e V i e w S t a t e " > < C o l u m n > 2 < / C o l u m n > < L a y e d O u t > t r u e < / L a y e d O u t > < W a s U I I n v i s i b l e > t r u e < / W a s U I I n v i s i b l e > < / a : V a l u e > < / a : K e y V a l u e O f D i a g r a m O b j e c t K e y a n y T y p e z b w N T n L X > < a : K e y V a l u e O f D i a g r a m O b j e c t K e y a n y T y p e z b w N T n L X > < a : K e y > < K e y > M e a s u r e s \ S u m   o f   C h a n g e \ T a g I n f o \ F o r m u l a < / K e y > < / a : K e y > < a : V a l u e   i : t y p e = " M e a s u r e G r i d V i e w S t a t e I D i a g r a m T a g A d d i t i o n a l I n f o " / > < / a : K e y V a l u e O f D i a g r a m O b j e c t K e y a n y T y p e z b w N T n L X > < a : K e y V a l u e O f D i a g r a m O b j e c t K e y a n y T y p e z b w N T n L X > < a : K e y > < K e y > M e a s u r e s \ S u m   o f   C h a n g e \ T a g I n f o \ V a l u e 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a : K e y V a l u e O f D i a g r a m O b j e c t K e y a n y T y p e z b w N T n L X > < a : K e y > < K e y > C o l u m n s \ C h a n g e < / K e y > < / a : K e y > < a : V a l u e   i : t y p e = " M e a s u r e G r i d N o d e V i e w S t a t e " > < C o l u m n > 2 < / C o l u m n > < L a y e d O u t > t r u e < / L a y e d O u t > < / a : V a l u e > < / a : K e y V a l u e O f D i a g r a m O b j e c t K e y a n y T y p e z b w N T n L X > < a : K e y V a l u e O f D i a g r a m O b j e c t K e y a n y T y p e z b w N T n L X > < a : K e y > < K e y > C o l u m n s \ D e s c < / K e y > < / a : K e y > < a : V a l u e   i : t y p e = " M e a s u r e G r i d N o d e V i e w S t a t e " > < C o l u m n > 3 < / C o l u m n > < L a y e d O u t > t r u e < / L a y e d O u t > < / a : V a l u e > < / a : K e y V a l u e O f D i a g r a m O b j e c t K e y a n y T y p e z b w N T n L X > < a : K e y V a l u e O f D i a g r a m O b j e c t K e y a n y T y p e z b w N T n L X > < a : K e y > < K e y > L i n k s \ & l t ; C o l u m n s \ S u m   o f   C h a n g e & g t ; - & l t ; M e a s u r e s \ C h a n g e & g t ; < / K e y > < / a : K e y > < a : V a l u e   i : t y p e = " M e a s u r e G r i d V i e w S t a t e I D i a g r a m L i n k " / > < / a : K e y V a l u e O f D i a g r a m O b j e c t K e y a n y T y p e z b w N T n L X > < a : K e y V a l u e O f D i a g r a m O b j e c t K e y a n y T y p e z b w N T n L X > < a : K e y > < K e y > L i n k s \ & l t ; C o l u m n s \ S u m   o f   C h a n g e & g t ; - & l t ; M e a s u r e s \ C h a n g e & g t ; \ C O L U M N < / K e y > < / a : K e y > < a : V a l u e   i : t y p e = " M e a s u r e G r i d V i e w S t a t e I D i a g r a m L i n k E n d p o i n t " / > < / a : K e y V a l u e O f D i a g r a m O b j e c t K e y a n y T y p e z b w N T n L X > < a : K e y V a l u e O f D i a g r a m O b j e c t K e y a n y T y p e z b w N T n L X > < a : K e y > < K e y > L i n k s \ & l t ; C o l u m n s \ S u m   o f   C h a n g e & g t ; - & l t ; M e a s u r e s \ C h a n g e & g t ; \ M E A S U R E 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 V o l u m e < / K e y > < / D i a g r a m O b j e c t K e y > < D i a g r a m O b j e c t K e y > < K e y > M e a s u r e s \ S u m   o f   V o l u m e \ T a g I n f o \ F o r m u l a < / K e y > < / D i a g r a m O b j e c t K e y > < D i a g r a m O b j e c t K e y > < K e y > M e a s u r e s \ S u m   o f   V o l u m e \ T a g I n f o \ V a l u e < / K e y > < / D i a g r a m O b j e c t K e y > < D i a g r a m O b j e c t K e y > < K e y > M e a s u r e s \ S u m   o f   M o n t h   N o < / K e y > < / D i a g r a m O b j e c t K e y > < D i a g r a m O b j e c t K e y > < K e y > M e a s u r e s \ S u m   o f   M o n t h   N o \ T a g I n f o \ F o r m u l a < / K e y > < / D i a g r a m O b j e c t K e y > < D i a g r a m O b j e c t K e y > < K e y > M e a s u r e s \ S u m   o f   M o n t h   N o \ T a g I n f o \ V a l u e < / K e y > < / D i a g r a m O b j e c t K e y > < D i a g r a m O b j e c t K e y > < K e y > C o l u m n s \ Y e a r < / K e y > < / D i a g r a m O b j e c t K e y > < D i a g r a m O b j e c t K e y > < K e y > C o l u m n s \ M o n t h < / K e y > < / D i a g r a m O b j e c t K e y > < D i a g r a m O b j e c t K e y > < K e y > C o l u m n s \ M o n t h   N o < / K e y > < / D i a g r a m O b j e c t K e y > < D i a g r a m O b j e c t K e y > < K e y > C o l u m n s \ Q T R < / K e y > < / D i a g r a m O b j e c t K e y > < D i a g r a m O b j e c t K e y > < K e y > C o l u m n s \ C u s t o m e r   I D < / K e y > < / D i a g r a m O b j e c t K e y > < D i a g r a m O b j e c t K e y > < K e y > C o l u m n s \ C o u n t r y   C o d e < / K e y > < / D i a g r a m O b j e c t K e y > < D i a g r a m O b j e c t K e y > < K e y > C o l u m n s \ P r o d u c t   I D < / K e y > < / D i a g r a m O b j e c t K e y > < D i a g r a m O b j e c t K e y > < K e y > C o l u m n s \ S a l e s   P e r s o n < / K e y > < / D i a g r a m O b j e c t K e y > < D i a g r a m O b j e c t K e y > < K e y > C o l u m n s \ S e c t o r < / K e y > < / D i a g r a m O b j e c t K e y > < D i a g r a m O b j e c t K e y > < K e y > C o l u m n s \ D e p t < / K e y > < / D i a g r a m O b j e c t K e y > < D i a g r a m O b j e c t K e y > < K e y > C o l u m n s \ S u b   D e p t < / K e y > < / D i a g r a m O b j e c t K e y > < D i a g r a m O b j e c t K e y > < K e y > C o l u m n s \ R e g i o n < / K e y > < / D i a g r a m O b j e c t K e y > < D i a g r a m O b j e c t K e y > < K e y > C o l u m n s \ T i e r   C l i e n t < / K e y > < / D i a g r a m O b j e c t K e y > < D i a g r a m O b j e c t K e y > < K e y > C o l u m n s \ V o l u m e < / K e y > < / D i a g r a m O b j e c t K e y > < D i a g r a m O b j e c t K e y > < K e y > C o l u m n s \ S a l e s 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 V o l u m e & g t ; - & l t ; M e a s u r e s \ V o l u m e & g t ; < / K e y > < / D i a g r a m O b j e c t K e y > < D i a g r a m O b j e c t K e y > < K e y > L i n k s \ & l t ; C o l u m n s \ S u m   o f   V o l u m e & g t ; - & l t ; M e a s u r e s \ V o l u m e & g t ; \ C O L U M N < / K e y > < / D i a g r a m O b j e c t K e y > < D i a g r a m O b j e c t K e y > < K e y > L i n k s \ & l t ; C o l u m n s \ S u m   o f   V o l u m e & g t ; - & l t ; M e a s u r e s \ V o l u m e & g t ; \ M E A S U R E < / K e y > < / D i a g r a m O b j e c t K e y > < D i a g r a m O b j e c t K e y > < K e y > L i n k s \ & l t ; C o l u m n s \ S u m   o f   M o n t h   N o & g t ; - & l t ; M e a s u r e s \ M o n t h   N o & g t ; < / K e y > < / D i a g r a m O b j e c t K e y > < D i a g r a m O b j e c t K e y > < K e y > L i n k s \ & l t ; C o l u m n s \ S u m   o f   M o n t h   N o & g t ; - & l t ; M e a s u r e s \ M o n t h   N o & g t ; \ C O L U M N < / K e y > < / D i a g r a m O b j e c t K e y > < D i a g r a m O b j e c t K e y > < K e y > L i n k s \ & l t ; C o l u m n s \ S u m   o f   M o n t h   N o & g t ; - & l t ; M e a s u r e s \ M o n t h   N o & g t ; \ M E A S U R E 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 V o l u m e < / K e y > < / a : K e y > < a : V a l u e   i : t y p e = " M e a s u r e G r i d N o d e V i e w S t a t e " > < C o l u m n > 1 3 < / C o l u m n > < L a y e d O u t > t r u e < / L a y e d O u t > < W a s U I I n v i s i b l e > t r u e < / W a s U I I n v i s i b l e > < / a : V a l u e > < / a : K e y V a l u e O f D i a g r a m O b j e c t K e y a n y T y p e z b w N T n L X > < a : K e y V a l u e O f D i a g r a m O b j e c t K e y a n y T y p e z b w N T n L X > < a : K e y > < K e y > M e a s u r e s \ S u m   o f   V o l u m e \ T a g I n f o \ F o r m u l a < / K e y > < / a : K e y > < a : V a l u e   i : t y p e = " M e a s u r e G r i d V i e w S t a t e I D i a g r a m T a g A d d i t i o n a l I n f o " / > < / a : K e y V a l u e O f D i a g r a m O b j e c t K e y a n y T y p e z b w N T n L X > < a : K e y V a l u e O f D i a g r a m O b j e c t K e y a n y T y p e z b w N T n L X > < a : K e y > < K e y > M e a s u r e s \ S u m   o f   V o l u m e \ T a g I n f o \ V a l u e < / K e y > < / a : K e y > < a : V a l u e   i : t y p e = " M e a s u r e G r i d V i e w S t a t e I D i a g r a m T a g A d d i t i o n a l I n f o " / > < / a : K e y V a l u e O f D i a g r a m O b j e c t K e y a n y T y p e z b w N T n L X > < a : K e y V a l u e O f D i a g r a m O b j e c t K e y a n y T y p e z b w N T n L X > < a : K e y > < K e y > M e a s u r e s \ S u m   o f   M o n t h   N o < / K e y > < / a : K e y > < a : V a l u e   i : t y p e = " M e a s u r e G r i d N o d e V i e w S t a t e " > < C o l u m n > 2 < / C o l u m n > < L a y e d O u t > t r u e < / L a y e d O u t > < W a s U I I n v i s i b l e > t r u e < / W a s U I I n v i s i b l e > < / a : V a l u e > < / a : K e y V a l u e O f D i a g r a m O b j e c t K e y a n y T y p e z b w N T n L X > < a : K e y V a l u e O f D i a g r a m O b j e c t K e y a n y T y p e z b w N T n L X > < a : K e y > < K e y > M e a s u r e s \ S u m   o f   M o n t h   N o \ T a g I n f o \ F o r m u l a < / K e y > < / a : K e y > < a : V a l u e   i : t y p e = " M e a s u r e G r i d V i e w S t a t e I D i a g r a m T a g A d d i t i o n a l I n f o " / > < / a : K e y V a l u e O f D i a g r a m O b j e c t K e y a n y T y p e z b w N T n L X > < a : K e y V a l u e O f D i a g r a m O b j e c t K e y a n y T y p e z b w N T n L X > < a : K e y > < K e y > M e a s u r e s \ S u m   o f   M o n t h   N o \ T a g I n f o \ V a l u e 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  N o < / K e y > < / a : K e y > < a : V a l u e   i : t y p e = " M e a s u r e G r i d N o d e V i e w S t a t e " > < C o l u m n > 2 < / C o l u m n > < L a y e d O u t > t r u e < / L a y e d O u t > < / a : V a l u e > < / a : K e y V a l u e O f D i a g r a m O b j e c t K e y a n y T y p e z b w N T n L X > < a : K e y V a l u e O f D i a g r a m O b j e c t K e y a n y T y p e z b w N T n L X > < a : K e y > < K e y > C o l u m n s \ Q T R < / 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 C o l u m n s \ C o u n t r y   C o d e < / 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 C o l u m n s \ S a l e s   P e r s o n < / K e y > < / a : K e y > < a : V a l u e   i : t y p e = " M e a s u r e G r i d N o d e V i e w S t a t e " > < C o l u m n > 7 < / C o l u m n > < L a y e d O u t > t r u e < / L a y e d O u t > < / a : V a l u e > < / a : K e y V a l u e O f D i a g r a m O b j e c t K e y a n y T y p e z b w N T n L X > < a : K e y V a l u e O f D i a g r a m O b j e c t K e y a n y T y p e z b w N T n L X > < a : K e y > < K e y > C o l u m n s \ S e c t o r < / K e y > < / a : K e y > < a : V a l u e   i : t y p e = " M e a s u r e G r i d N o d e V i e w S t a t e " > < C o l u m n > 8 < / C o l u m n > < L a y e d O u t > t r u e < / L a y e d O u t > < / a : V a l u e > < / a : K e y V a l u e O f D i a g r a m O b j e c t K e y a n y T y p e z b w N T n L X > < a : K e y V a l u e O f D i a g r a m O b j e c t K e y a n y T y p e z b w N T n L X > < a : K e y > < K e y > C o l u m n s \ D e p t < / K e y > < / a : K e y > < a : V a l u e   i : t y p e = " M e a s u r e G r i d N o d e V i e w S t a t e " > < C o l u m n > 9 < / C o l u m n > < L a y e d O u t > t r u e < / L a y e d O u t > < / a : V a l u e > < / a : K e y V a l u e O f D i a g r a m O b j e c t K e y a n y T y p e z b w N T n L X > < a : K e y V a l u e O f D i a g r a m O b j e c t K e y a n y T y p e z b w N T n L X > < a : K e y > < K e y > C o l u m n s \ S u b   D e p t < / 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 C o l u m n s \ T i e r   C l i e n t < / K e y > < / a : K e y > < a : V a l u e   i : t y p e = " M e a s u r e G r i d N o d e V i e w S t a t e " > < C o l u m n > 1 2 < / C o l u m n > < L a y e d O u t > t r u e < / L a y e d O u t > < / a : V a l u e > < / a : K e y V a l u e O f D i a g r a m O b j e c t K e y a n y T y p e z b w N T n L X > < a : K e y V a l u e O f D i a g r a m O b j e c t K e y a n y T y p e z b w N T n L X > < a : K e y > < K e y > C o l u m n s \ V o l u m e < / K e y > < / a : K e y > < a : V a l u e   i : t y p e = " M e a s u r e G r i d N o d e V i e w S t a t e " > < C o l u m n > 1 3 < / C o l u m n > < L a y e d O u t > t r u e < / L a y e d O u t > < / a : V a l u e > < / a : K e y V a l u e O f D i a g r a m O b j e c t K e y a n y T y p e z b w N T n L X > < a : K e y V a l u e O f D i a g r a m O b j e c t K e y a n y T y p e z b w N T n L X > < a : K e y > < K e y > C o l u m n s \ S a l e s < / 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 V o l u m e & g t ; - & l t ; M e a s u r e s \ V o l u m e & g t ; < / K e y > < / a : K e y > < a : V a l u e   i : t y p e = " M e a s u r e G r i d V i e w S t a t e I D i a g r a m L i n k " / > < / a : K e y V a l u e O f D i a g r a m O b j e c t K e y a n y T y p e z b w N T n L X > < a : K e y V a l u e O f D i a g r a m O b j e c t K e y a n y T y p e z b w N T n L X > < a : K e y > < K e y > L i n k s \ & l t ; C o l u m n s \ S u m   o f   V o l u m e & g t ; - & l t ; M e a s u r e s \ V o l u m e & g t ; \ C O L U M N < / K e y > < / a : K e y > < a : V a l u e   i : t y p e = " M e a s u r e G r i d V i e w S t a t e I D i a g r a m L i n k E n d p o i n t " / > < / a : K e y V a l u e O f D i a g r a m O b j e c t K e y a n y T y p e z b w N T n L X > < a : K e y V a l u e O f D i a g r a m O b j e c t K e y a n y T y p e z b w N T n L X > < a : K e y > < K e y > L i n k s \ & l t ; C o l u m n s \ S u m   o f   V o l u m e & g t ; - & l t ; M e a s u r e s \ V o l u m e & g t ; \ M E A S U R E < / K e y > < / a : K e y > < a : V a l u e   i : t y p e = " M e a s u r e G r i d V i e w S t a t e I D i a g r a m L i n k E n d p o i n t " / > < / a : K e y V a l u e O f D i a g r a m O b j e c t K e y a n y T y p e z b w N T n L X > < a : K e y V a l u e O f D i a g r a m O b j e c t K e y a n y T y p e z b w N T n L X > < a : K e y > < K e y > L i n k s \ & l t ; C o l u m n s \ S u m   o f   M o n t h   N o & g t ; - & l t ; M e a s u r e s \ M o n t h   N o & g t ; < / K e y > < / a : K e y > < a : V a l u e   i : t y p e = " M e a s u r e G r i d V i e w S t a t e I D i a g r a m L i n k " / > < / a : K e y V a l u e O f D i a g r a m O b j e c t K e y a n y T y p e z b w N T n L X > < a : K e y V a l u e O f D i a g r a m O b j e c t K e y a n y T y p e z b w N T n L X > < a : K e y > < K e y > L i n k s \ & l t ; C o l u m n s \ S u m   o f   M o n t h   N o & g t ; - & l t ; M e a s u r e s \ M o n t h   N o & g t ; \ C O L U M N < / K e y > < / a : K e y > < a : V a l u e   i : t y p e = " M e a s u r e G r i d V i e w S t a t e I D i a g r a m L i n k E n d p o i n t " / > < / a : K e y V a l u e O f D i a g r a m O b j e c t K e y a n y T y p e z b w N T n L X > < a : K e y V a l u e O f D i a g r a m O b j e c t K e y a n y T y p e z b w N T n L X > < a : K e y > < K e y > L i n k s \ & l t ; C o l u m n s \ S u m   o f   M o n t h   N o & g t ; - & l t ; M e a s u r e s \ M o n t h   N o & g t ; \ M E A S U R E 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C l i e n t W i n d o w X M L " > < C u s t o m C o n t e n t > < ! [ C D A T A [ T a b l e 5 ] ] > < / 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 1 2 9 < / a : S i z e A t D p i 9 6 > < a : V i s i b l e > t r u e < / a : V i s i b l e > < / V a l u e > < / K e y V a l u e O f s t r i n g S a n d b o x E d i t o r . M e a s u r e G r i d S t a t e S c d E 3 5 R y > < K e y V a l u e O f s t r i n g S a n d b o x E d i t o r . M e a s u r e G r i d S t a t e S c d E 3 5 R y > < K e y > T a b l e 3 < / K e y > < V a l u e   x m l n s : a = " h t t p : / / s c h e m a s . d a t a c o n t r a c t . o r g / 2 0 0 4 / 0 7 / M i c r o s o f t . A n a l y s i s S e r v i c e s . C o m m o n " > < a : H a s F o c u s > t r u e < / a : H a s F o c u s > < a : S i z e A t D p i 9 6 > 1 3 0 < / a : S i z e A t D p i 9 6 > < a : V i s i b l e > t r u e < / a : V i s i b l e > < / V a l u e > < / K e y V a l u e O f s t r i n g S a n d b o x E d i t o r . M e a s u r e G r i d S t a t e S c d E 3 5 R y > < K e y V a l u e O f s t r i n g S a n d b o x E d i t o r . M e a s u r e G r i d S t a t e S c d E 3 5 R y > < K e y > T a b l e 4 < / K e y > < V a l u e   x m l n s : a = " h t t p : / / s c h e m a s . d a t a c o n t r a c t . o r g / 2 0 0 4 / 0 7 / M i c r o s o f t . A n a l y s i s S e r v i c e s . C o m m o n " > < a : H a s F o c u s > t r u e < / a : H a s F o c u s > < a : S i z e A t D p i 9 6 > 1 3 0 < / a : S i z e A t D p i 9 6 > < a : V i s i b l e > t r u e < / a : V i s i b l e > < / V a l u e > < / K e y V a l u e O f s t r i n g S a n d b o x E d i t o r . M e a s u r e G r i d S t a t e S c d E 3 5 R y > < K e y V a l u e O f s t r i n g S a n d b o x E d i t o r . M e a s u r e G r i d S t a t e S c d E 3 5 R y > < K e y > T a b l e 5 < / K e y > < V a l u e   x m l n s : a = " h t t p : / / s c h e m a s . d a t a c o n t r a c t . o r g / 2 0 0 4 / 0 7 / M i c r o s o f t . A n a l y s i s S e r v i c e s . C o m m o n " > < a : H a s F o c u s > t r u e < / a : H a s F o c u s > < a : S i z e A t D p i 9 6 > 2 6 < / a : S i z e A t D p i 9 6 > < a : V i s i b l e > t r u e < / a : V i s i b l e > < / V a l u e > < / K e y V a l u e O f s t r i n g S a n d b o x E d i t o r . M e a s u r e G r i d S t a t e S c d E 3 5 R y > < K e y V a l u e O f s t r i n g S a n d b o x E d i t o r . M e a s u r e G r i d S t a t e S c d E 3 5 R y > < K e y > T a b l e 6 < / K e y > < V a l u e   x m l n s : a = " h t t p : / / s c h e m a s . d a t a c o n t r a c t . o r g / 2 0 0 4 / 0 7 / M i c r o s o f t . A n a l y s i s S e r v i c e s . C o m m o n " > < a : H a s F o c u s > t r u e < / a : H a s F o c u s > < a : S i z e A t D p i 9 6 > 1 2 8 < / a : S i z e A t D p i 9 6 > < a : V i s i b l e > t r u e < / a : V i s i b l e > < / V a l u e > < / K e y V a l u e O f s t r i n g S a n d b o x E d i t o r . M e a s u r e G r i d S t a t e S c d E 3 5 R y > < K e y V a l u e O f s t r i n g S a n d b o x E d i t o r . M e a s u r e G r i d S t a t e S c d E 3 5 R y > < K e y > T a b l e 7 < / K e y > < V a l u e   x m l n s : a = " h t t p : / / s c h e m a s . d a t a c o n t r a c t . o r g / 2 0 0 4 / 0 7 / M i c r o s o f t . A n a l y s i s S e r v i c e s . C o m m o n " > < a : H a s F o c u s > t r u e < / a : H a s F o c u s > < a : S i z e A t D p i 9 6 > 1 2 7 < / a : S i z e A t D p i 9 6 > < a : V i s i b l e > t r u e < / a : V i s i b l e > < / V a l u e > < / K e y V a l u e O f s t r i n g S a n d b o x E d i t o r . M e a s u r e G r i d S t a t e S c d E 3 5 R y > < K e y V a l u e O f s t r i n g S a n d b o x E d i t o r . M e a s u r e G r i d S t a t e S c d E 3 5 R y > < K e y > T a b l e 8 < / K e y > < V a l u e   x m l n s : a = " h t t p : / / s c h e m a s . d a t a c o n t r a c t . o r g / 2 0 0 4 / 0 7 / M i c r o s o f t . A n a l y s i s S e r v i c e s . C o m m o n " > < a : H a s F o c u s > t r u e < / a : H a s F o c u s > < a : S i z e A t D p i 9 6 > 1 3 0 < / a : S i z e A t D p i 9 6 > < a : V i s i b l e > t r u e < / a : V i s i b l e > < / V a l u e > < / K e y V a l u e O f s t r i n g S a n d b o x E d i t o r . M e a s u r e G r i d S t a t e S c d E 3 5 R y > < K e y V a l u e O f s t r i n g S a n d b o x E d i t o r . M e a s u r e G r i d S t a t e S c d E 3 5 R y > < K e y > T a b l e 9 < / K e y > < V a l u e   x m l n s : a = " h t t p : / / s c h e m a s . d a t a c o n t r a c t . o r g / 2 0 0 4 / 0 7 / M i c r o s o f t . A n a l y s i s S e r v i c e s . C o m m o n " > < a : H a s F o c u s > t r u e < / a : H a s F o c u s > < a : S i z e A t D p i 9 6 > 1 2 8 < / a : S i z e A t D p i 9 6 > < a : V i s i b l e > t r u e < / a : V i s i b l e > < / V a l u e > < / K e y V a l u e O f s t r i n g S a n d b o x E d i t o r . M e a s u r e G r i d S t a t e S c d E 3 5 R y > < K e y V a l u e O f s t r i n g S a n d b o x E d i t o r . M e a s u r e G r i d S t a t e S c d E 3 5 R y > < K e y > T a b l e 1 0 < / 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 A c t i v i t y < / s t r i n g > < / k e y > < v a l u e > < i n t > 1 0 1 < / i n t > < / v a l u e > < / i t e m > < i t e m > < k e y > < s t r i n g > D e p t < / s t r i n g > < / k e y > < v a l u e > < i n t > 8 0 < / i n t > < / v a l u e > < / i t e m > < i t e m > < k e y > < s t r i n g > 2 0 1 5 - 1 6 < / s t r i n g > < / k e y > < v a l u e > < i n t > 1 0 9 < / i n t > < / v a l u e > < / i t e m > < i t e m > < k e y > < s t r i n g > 2 0 1 6 - 1 7 < / s t r i n g > < / k e y > < v a l u e > < i n t > 1 0 9 < / i n t > < / v a l u e > < / i t e m > < i t e m > < k e y > < s t r i n g > 2 0 1 7 - 1 8 < / s t r i n g > < / k e y > < v a l u e > < i n t > 1 0 9 < / i n t > < / v a l u e > < / i t e m > < i t e m > < k e y > < s t r i n g > 2 0 1 8 - 1 9 < / s t r i n g > < / k e y > < v a l u e > < i n t > 1 0 9 < / i n t > < / v a l u e > < / i t e m > < i t e m > < k e y > < s t r i n g > 2 0 1 9 - 2 0 < / s t r i n g > < / k e y > < v a l u e > < i n t > 1 0 9 < / i n t > < / v a l u e > < / i t e m > < / C o l u m n W i d t h s > < C o l u m n D i s p l a y I n d e x > < i t e m > < k e y > < s t r i n g > R e g i o n < / s t r i n g > < / k e y > < v a l u e > < i n t > 0 < / i n t > < / v a l u e > < / i t e m > < i t e m > < k e y > < s t r i n g > A c t i v i t y < / s t r i n g > < / k e y > < v a l u e > < i n t > 1 < / i n t > < / v a l u e > < / i t e m > < i t e m > < k e y > < s t r i n g > D e p t < / s t r i n g > < / k e y > < v a l u e > < i n t > 2 < / i n t > < / v a l u e > < / i t e m > < i t e m > < k e y > < s t r i n g > 2 0 1 5 - 1 6 < / s t r i n g > < / k e y > < v a l u e > < i n t > 3 < / i n t > < / v a l u e > < / i t e m > < i t e m > < k e y > < s t r i n g > 2 0 1 6 - 1 7 < / s t r i n g > < / k e y > < v a l u e > < i n t > 4 < / i n t > < / v a l u e > < / i t e m > < i t e m > < k e y > < s t r i n g > 2 0 1 7 - 1 8 < / s t r i n g > < / k e y > < v a l u e > < i n t > 5 < / i n t > < / v a l u e > < / i t e m > < i t e m > < k e y > < s t r i n g > 2 0 1 8 - 1 9 < / s t r i n g > < / k e y > < v a l u e > < i n t > 6 < / i n t > < / v a l u e > < / i t e m > < i t e m > < k e y > < s t r i n g > 2 0 1 9 - 2 0 < / 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 C o m m u n i t y 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 C o m m u n i t y 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 C o l u m n s \ C h a n g e < / K e y > < / a : K e y > < a : V a l u e   i : t y p e = " T a b l e W i d g e t B a s e V i e w S t a t e " / > < / a : K e y V a l u e O f D i a g r a m O b j e c t K e y a n y T y p e z b w N T n L X > < a : K e y V a l u e O f D i a g r a m O b j e c t K e y a n y T y p e z b w N T n L X > < a : K e y > < K e y > C o l u m n s \ D e s c 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 R i s k s 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 R i s k s 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 C o l u m n s \ 2 0 1 5 - 1 6 < / K e y > < / a : K e y > < a : V a l u e   i : t y p e = " T a b l e W i d g e t B a s e V i e w S t a t e " / > < / a : K e y V a l u e O f D i a g r a m O b j e c t K e y a n y T y p e z b w N T n L X > < a : K e y V a l u e O f D i a g r a m O b j e c t K e y a n y T y p e z b w N T n L X > < a : K e y > < K e y > C o l u m n s \ 2 0 1 6 - 1 7 < / K e y > < / a : K e y > < a : V a l u e   i : t y p e = " T a b l e W i d g e t B a s e V i e w S t a t e " / > < / a : K e y V a l u e O f D i a g r a m O b j e c t K e y a n y T y p e z b w N T n L X > < a : K e y V a l u e O f D i a g r a m O b j e c t K e y a n y T y p e z b w N T n L X > < a : K e y > < K e y > C o l u m n s \ 2 0 1 7 - 1 8 < / K e y > < / a : K e y > < a : V a l u e   i : t y p e = " T a b l e W i d g e t B a s e V i e w S t a t e " / > < / a : K e y V a l u e O f D i a g r a m O b j e c t K e y a n y T y p e z b w N T n L X > < a : K e y V a l u e O f D i a g r a m O b j e c t K e y a n y T y p e z b w N T n L X > < a : K e y > < K e y > C o l u m n s \ 2 0 1 8 - 1 9 < / K e y > < / a : K e y > < a : V a l u e   i : t y p e = " T a b l e W i d g e t B a s e V i e w S t a t e " / > < / a : K e y V a l u e O f D i a g r a m O b j e c t K e y a n y T y p e z b w N T n L X > < a : K e y V a l u e O f D i a g r a m O b j e c t K e y a n y T y p e z b w N T n L X > < a : K e y > < K e y > C o l u m n s \ 2 0 1 9 - 2 0 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 C o l u m n s \ 2 0 1 5 - 1 6 2 < / K e y > < / a : K e y > < a : V a l u e   i : t y p e = " T a b l e W i d g e t B a s e V i e w S t a t e " / > < / a : K e y V a l u e O f D i a g r a m O b j e c t K e y a n y T y p e z b w N T n L X > < a : K e y V a l u e O f D i a g r a m O b j e c t K e y a n y T y p e z b w N T n L X > < a : K e y > < K e y > C o l u m n s \ 2 0 1 5 - 1 6 < / K e y > < / a : K e y > < a : V a l u e   i : t y p e = " T a b l e W i d g e t B a s e V i e w S t a t e " / > < / a : K e y V a l u e O f D i a g r a m O b j e c t K e y a n y T y p e z b w N T n L X > < a : K e y V a l u e O f D i a g r a m O b j e c t K e y a n y T y p e z b w N T n L X > < a : K e y > < K e y > C o l u m n s \ 2 0 1 6 - 1 7 < / K e y > < / a : K e y > < a : V a l u e   i : t y p e = " T a b l e W i d g e t B a s e V i e w S t a t e " / > < / a : K e y V a l u e O f D i a g r a m O b j e c t K e y a n y T y p e z b w N T n L X > < a : K e y V a l u e O f D i a g r a m O b j e c t K e y a n y T y p e z b w N T n L X > < a : K e y > < K e y > C o l u m n s \ 2 0 1 7 - 1 8 < / K e y > < / a : K e y > < a : V a l u e   i : t y p e = " T a b l e W i d g e t B a s e V i e w S t a t e " / > < / a : K e y V a l u e O f D i a g r a m O b j e c t K e y a n y T y p e z b w N T n L X > < a : K e y V a l u e O f D i a g r a m O b j e c t K e y a n y T y p e z b w N T n L X > < a : K e y > < K e y > C o l u m n s \ 2 0 1 8 - 1 9 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 C o l u m n s \ D e p t 2 < / 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 E x p e n s e 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 E x p e n s e 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 E n v i r o n m e n t 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 E n v i r o n m e n t 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 C o l u m n s \ C h a n g e < / K e y > < / a : K e y > < a : V a l u e   i : t y p e = " T a b l e W i d g e t B a s e V i e w S t a t e " / > < / a : K e y V a l u e O f D i a g r a m O b j e c t K e y a n y T y p e z b w N T n L X > < a : K e y V a l u e O f D i a g r a m O b j e c t K e y a n y T y p e z b w N T n L X > < a : K e y > < K e y > C o l u m n s \ D e s c 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 R e v e n u e 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 R e v e n u e 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 S o c i a l 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 S o c i a l 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 C o l u m n s \ C h a n g e < / K e y > < / a : K e y > < a : V a l u e   i : t y p e = " T a b l e W i d g e t B a s e V i e w S t a t e " / > < / a : K e y V a l u e O f D i a g r a m O b j e c t K e y a n y T y p e z b w N T n L X > < a : K e y V a l u e O f D i a g r a m O b j e c t K e y a n y T y p e z b w N T n L X > < a : K e y > < K e y > C o l u m n s \ D e s c 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 O P s   E f f e c t i v e n e s s 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 O P s   E f f e c t i v e n e s s 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 C o l u m n s \ C Y < / K e y > < / a : K e y > < a : V a l u e   i : t y p e = " T a b l e W i d g e t B a s e V i e w S t a t e " / > < / a : K e y V a l u e O f D i a g r a m O b j e c t K e y a n y T y p e z b w N T n L X > < a : K e y V a l u e O f D i a g r a m O b j e c t K e y a n y T y p e z b w N T n L X > < a : K e y > < K e y > C o l u m n s \ P Y < / K e y > < / a : K e y > < a : V a l u e   i : t y p e = " T a b l e W i d g e t B a s e V i e w S t a t e " / > < / a : K e y V a l u e O f D i a g r a m O b j e c t K e y a n y T y p e z b w N T n L X > < a : K e y V a l u e O f D i a g r a m O b j e c t K e y a n y T y p e z b w N T n L X > < a : K e y > < K e y > C o l u m n s \ R i s k s   C Y < / K e y > < / a : K e y > < a : V a l u e   i : t y p e = " T a b l e W i d g e t B a s e V i e w S t a t e " / > < / a : K e y V a l u e O f D i a g r a m O b j e c t K e y a n y T y p e z b w N T n L X > < a : K e y V a l u e O f D i a g r a m O b j e c t K e y a n y T y p e z b w N T n L X > < a : K e y > < K e y > C o l u m n s \ R i s k s   P Y 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 C o l u m n s \ S u b   D e p t 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 C o l u m n s \ T i e r   C l i e n t < / 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 D e p t < / s t r i n g > < / k e y > < v a l u e > < i n t > 8 0 < / i n t > < / v a l u e > < / i t e m > < i t e m > < k e y > < s t r i n g > D e p t 2 < / s t r i n g > < / k e y > < v a l u e > < i n t > 9 0 < / i n t > < / v a l u e > < / i t e m > < i t e m > < k e y > < s t r i n g > V a l u e < / s t r i n g > < / k e y > < v a l u e > < i n t > 8 5 < / i n t > < / v a l u e > < / i t e m > < / C o l u m n W i d t h s > < C o l u m n D i s p l a y I n d e x > < i t e m > < k e y > < s t r i n g > D e p t < / s t r i n g > < / k e y > < v a l u e > < i n t > 0 < / i n t > < / v a l u e > < / i t e m > < i t e m > < k e y > < s t r i n g > D e p t 2 < / 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 S e g m e n t < / s t r i n g > < / k e y > < v a l u e > < i n t > 1 1 0 < / i n t > < / v a l u e > < / i t e m > < i t e m > < k e y > < s t r i n g > C h a n g e < / s t r i n g > < / k e y > < v a l u e > < i n t > 1 0 0 < / i n t > < / v a l u e > < / i t e m > < i t e m > < k e y > < s t r i n g > D e s c < / s t r i n g > < / k e y > < v a l u e > < i n t > 8 0 < / i n t > < / v a l u e > < / i t e m > < / C o l u m n W i d t h s > < C o l u m n D i s p l a y I n d e x > < i t e m > < k e y > < s t r i n g > R e g i o n < / s t r i n g > < / k e y > < v a l u e > < i n t > 0 < / i n t > < / v a l u e > < / i t e m > < i t e m > < k e y > < s t r i n g > S e g m e n t < / s t r i n g > < / k e y > < v a l u e > < i n t > 1 < / i n t > < / v a l u e > < / i t e m > < i t e m > < k e y > < s t r i n g > C h a n g e < / s t r i n g > < / k e y > < v a l u e > < i n t > 2 < / i n t > < / v a l u e > < / i t e m > < i t e m > < k e y > < s t r i n g > D e s c < / 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O r d e r " > < C u s t o m C o n t e n t > < ! [ C D A T A [ T a b l e 1 , T a b l e 2 , T a b l e 3 , T a b l e 4 , T a b l e 5 , T a b l e 6 , T a b l e 7 , T a b l e 8 , T a b l e 9 , T a b l e 1 0 ] ] > < / 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 S e g m e n t < / s t r i n g > < / k e y > < v a l u e > < i n t > 1 1 0 < / i n t > < / v a l u e > < / i t e m > < i t e m > < k e y > < s t r i n g > C h a n g e < / s t r i n g > < / k e y > < v a l u e > < i n t > 1 0 0 < / i n t > < / v a l u e > < / i t e m > < i t e m > < k e y > < s t r i n g > D e s c < / s t r i n g > < / k e y > < v a l u e > < i n t > 8 0 < / i n t > < / v a l u e > < / i t e m > < / C o l u m n W i d t h s > < C o l u m n D i s p l a y I n d e x > < i t e m > < k e y > < s t r i n g > R e g i o n < / s t r i n g > < / k e y > < v a l u e > < i n t > 0 < / i n t > < / v a l u e > < / i t e m > < i t e m > < k e y > < s t r i n g > S e g m e n t < / s t r i n g > < / k e y > < v a l u e > < i n t > 1 < / i n t > < / v a l u e > < / i t e m > < i t e m > < k e y > < s t r i n g > C h a n g e < / s t r i n g > < / k e y > < v a l u e > < i n t > 2 < / i n t > < / v a l u e > < / i t e m > < i t e m > < k e y > < s t r i n g > D e s c < / 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 S e g m e n t < / s t r i n g > < / k e y > < v a l u e > < i n t > 1 1 0 < / i n t > < / v a l u e > < / i t e m > < i t e m > < k e y > < s t r i n g > C h a n g e < / s t r i n g > < / k e y > < v a l u e > < i n t > 1 0 0 < / i n t > < / v a l u e > < / i t e m > < i t e m > < k e y > < s t r i n g > D e s c < / s t r i n g > < / k e y > < v a l u e > < i n t > 8 0 < / i n t > < / v a l u e > < / i t e m > < / C o l u m n W i d t h s > < C o l u m n D i s p l a y I n d e x > < i t e m > < k e y > < s t r i n g > R e g i o n < / s t r i n g > < / k e y > < v a l u e > < i n t > 0 < / i n t > < / v a l u e > < / i t e m > < i t e m > < k e y > < s t r i n g > S e g m e n t < / s t r i n g > < / k e y > < v a l u e > < i n t > 1 < / i n t > < / v a l u e > < / i t e m > < i t e m > < k e y > < s t r i n g > C h a n g e < / s t r i n g > < / k e y > < v a l u e > < i n t > 2 < / i n t > < / v a l u e > < / i t e m > < i t e m > < k e y > < s t r i n g > D e s c < / 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 R e g i o n < / s t r i n g > < / k e y > < v a l u e > < i n t > 9 5 < / i n t > < / v a l u e > < / i t e m > < i t e m > < k e y > < s t r i n g > J u l < / s t r i n g > < / k e y > < v a l u e > < i n t > 6 3 < / i n t > < / v a l u e > < / i t e m > < i t e m > < k e y > < s t r i n g > A u g < / s t r i n g > < / k e y > < v a l u e > < i n t > 7 3 < / i n t > < / v a l u e > < / i t e m > < i t e m > < k e y > < s t r i n g > S e p < / s t r i n g > < / k e y > < v a l u e > < i n t > 7 1 < / i n t > < / v a l u e > < / i t e m > < i t e m > < k e y > < s t r i n g > O c t < / s t r i n g > < / k e y > < v a l u e > < i n t > 7 0 < / i n t > < / v a l u e > < / i t e m > < i t e m > < k e y > < s t r i n g > N o v < / s t r i n g > < / k e y > < v a l u e > < i n t > 7 4 < / i n t > < / v a l u e > < / i t e m > < i t e m > < k e y > < s t r i n g > D e c < / s t r i n g > < / k e y > < v a l u e > < i n t > 7 2 < / i n t > < / v a l u e > < / i t e m > < i t e m > < k e y > < s t r i n g > J a n < / s t r i n g > < / k e y > < v a l u e > < i n t > 6 8 < / i n t > < / v a l u e > < / i t e m > < i t e m > < k e y > < s t r i n g > F e b < / s t r i n g > < / k e y > < v a l u e > < i n t > 7 1 < / i n t > < / v a l u e > < / i t e m > < i t e m > < k e y > < s t r i n g > M a r < / s t r i n g > < / k e y > < v a l u e > < i n t > 7 5 < / i n t > < / v a l u e > < / i t e m > < i t e m > < k e y > < s t r i n g > A p r < / s t r i n g > < / k e y > < v a l u e > < i n t > 7 1 < / i n t > < / v a l u e > < / i t e m > < i t e m > < k e y > < s t r i n g > M a y < / s t r i n g > < / k e y > < v a l u e > < i n t > 7 7 < / i n t > < / v a l u e > < / i t e m > < i t e m > < k e y > < s t r i n g > J u n < / s t r i n g > < / k e y > < v a l u e > < i n t > 6 9 < / i n t > < / v a l u e > < / i t e m > < i t e m > < k e y > < s t r i n g > T o t a l < / s t r i n g > < / k e y > < v a l u e > < i n t > 7 9 < / i n t > < / v a l u e > < / i t e m > < / C o l u m n W i d t h s > < C o l u m n D i s p l a y I n d e x > < i t e m > < k e y > < s t r i n g > Y e a r < / s t r i n g > < / k e y > < v a l u e > < i n t > 0 < / i n t > < / v a l u e > < / i t e m > < i t e m > < k e y > < s t r i n g > R e g i o n < / s t r i n g > < / k e y > < v a l u e > < i n t > 1 < / i n t > < / v a l u e > < / i t e m > < i t e m > < k e y > < s t r i n g > J u l < / s t r i n g > < / k e y > < v a l u e > < i n t > 2 < / i n t > < / v a l u e > < / i t e m > < i t e m > < k e y > < s t r i n g > A u g < / s t r i n g > < / k e y > < v a l u e > < i n t > 3 < / i n t > < / v a l u e > < / i t e m > < i t e m > < k e y > < s t r i n g > S e p < / s t r i n g > < / k e y > < v a l u e > < i n t > 4 < / i n t > < / v a l u e > < / i t e m > < i t e m > < k e y > < s t r i n g > O c t < / s t r i n g > < / k e y > < v a l u e > < i n t > 5 < / i n t > < / v a l u e > < / i t e m > < i t e m > < k e y > < s t r i n g > N o v < / s t r i n g > < / k e y > < v a l u e > < i n t > 6 < / i n t > < / v a l u e > < / i t e m > < i t e m > < k e y > < s t r i n g > D e c < / s t r i n g > < / k e y > < v a l u e > < i n t > 7 < / i n t > < / v a l u e > < / i t e m > < i t e m > < k e y > < s t r i n g > J a n < / s t r i n g > < / k e y > < v a l u e > < i n t > 8 < / i n t > < / v a l u e > < / i t e m > < i t e m > < k e y > < s t r i n g > F e b < / s t r i n g > < / k e y > < v a l u e > < i n t > 9 < / i n t > < / v a l u e > < / i t e m > < i t e m > < k e y > < s t r i n g > M a r < / s t r i n g > < / k e y > < v a l u e > < i n t > 1 0 < / i n t > < / v a l u e > < / i t e m > < i t e m > < k e y > < s t r i n g > A p r < / s t r i n g > < / k e y > < v a l u e > < i n t > 1 1 < / i n t > < / v a l u e > < / i t e m > < i t e m > < k e y > < s t r i n g > M a y < / s t r i n g > < / k e y > < v a l u e > < i n t > 1 2 < / i n t > < / v a l u e > < / i t e m > < i t e m > < k e y > < s t r i n g > J u n < / s t r i n g > < / k e y > < v a l u e > < i n t > 1 3 < / i n t > < / v a l u e > < / i t e m > < i t e m > < k e y > < s t r i n g > T o t a l < / 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 D e p t < / s t r i n g > < / k e y > < v a l u e > < i n t > 8 0 < / i n t > < / v a l u e > < / i t e m > < i t e m > < k e y > < s t r i n g > 2 0 1 5 - 1 6 2 < / s t r i n g > < / k e y > < v a l u e > < i n t > 1 1 9 < / i n t > < / v a l u e > < / i t e m > < i t e m > < k e y > < s t r i n g > 2 0 1 5 - 1 6 < / s t r i n g > < / k e y > < v a l u e > < i n t > 1 0 9 < / i n t > < / v a l u e > < / i t e m > < i t e m > < k e y > < s t r i n g > 2 0 1 6 - 1 7 < / s t r i n g > < / k e y > < v a l u e > < i n t > 1 0 9 < / i n t > < / v a l u e > < / i t e m > < i t e m > < k e y > < s t r i n g > 2 0 1 7 - 1 8 < / s t r i n g > < / k e y > < v a l u e > < i n t > 1 0 9 < / i n t > < / v a l u e > < / i t e m > < i t e m > < k e y > < s t r i n g > 2 0 1 8 - 1 9 < / s t r i n g > < / k e y > < v a l u e > < i n t > 1 0 9 < / i n t > < / v a l u e > < / i t e m > < / C o l u m n W i d t h s > < C o l u m n D i s p l a y I n d e x > < i t e m > < k e y > < s t r i n g > D e p t < / s t r i n g > < / k e y > < v a l u e > < i n t > 0 < / i n t > < / v a l u e > < / i t e m > < i t e m > < k e y > < s t r i n g > 2 0 1 5 - 1 6 2 < / s t r i n g > < / k e y > < v a l u e > < i n t > 1 < / i n t > < / v a l u e > < / i t e m > < i t e m > < k e y > < s t r i n g > 2 0 1 5 - 1 6 < / s t r i n g > < / k e y > < v a l u e > < i n t > 2 < / i n t > < / v a l u e > < / i t e m > < i t e m > < k e y > < s t r i n g > 2 0 1 6 - 1 7 < / s t r i n g > < / k e y > < v a l u e > < i n t > 3 < / i n t > < / v a l u e > < / i t e m > < i t e m > < k e y > < s t r i n g > 2 0 1 7 - 1 8 < / s t r i n g > < / k e y > < v a l u e > < i n t > 4 < / i n t > < / v a l u e > < / i t e m > < i t e m > < k e y > < s t r i n g > 2 0 1 8 - 1 9 < / 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 R e g i o n < / s t r i n g > < / k e y > < v a l u e > < i n t > 9 5 < / i n t > < / v a l u e > < / i t e m > < i t e m > < k e y > < s t r i n g > J u l < / s t r i n g > < / k e y > < v a l u e > < i n t > 6 3 < / i n t > < / v a l u e > < / i t e m > < i t e m > < k e y > < s t r i n g > A u g < / s t r i n g > < / k e y > < v a l u e > < i n t > 7 3 < / i n t > < / v a l u e > < / i t e m > < i t e m > < k e y > < s t r i n g > S e p < / s t r i n g > < / k e y > < v a l u e > < i n t > 7 1 < / i n t > < / v a l u e > < / i t e m > < i t e m > < k e y > < s t r i n g > O c t < / s t r i n g > < / k e y > < v a l u e > < i n t > 7 0 < / i n t > < / v a l u e > < / i t e m > < i t e m > < k e y > < s t r i n g > N o v < / s t r i n g > < / k e y > < v a l u e > < i n t > 7 4 < / i n t > < / v a l u e > < / i t e m > < i t e m > < k e y > < s t r i n g > D e c < / s t r i n g > < / k e y > < v a l u e > < i n t > 7 2 < / i n t > < / v a l u e > < / i t e m > < i t e m > < k e y > < s t r i n g > J a n < / s t r i n g > < / k e y > < v a l u e > < i n t > 6 8 < / i n t > < / v a l u e > < / i t e m > < i t e m > < k e y > < s t r i n g > F e b < / s t r i n g > < / k e y > < v a l u e > < i n t > 7 1 < / i n t > < / v a l u e > < / i t e m > < i t e m > < k e y > < s t r i n g > M a r < / s t r i n g > < / k e y > < v a l u e > < i n t > 7 5 < / i n t > < / v a l u e > < / i t e m > < i t e m > < k e y > < s t r i n g > A p r < / s t r i n g > < / k e y > < v a l u e > < i n t > 7 1 < / i n t > < / v a l u e > < / i t e m > < i t e m > < k e y > < s t r i n g > M a y < / s t r i n g > < / k e y > < v a l u e > < i n t > 7 7 < / i n t > < / v a l u e > < / i t e m > < i t e m > < k e y > < s t r i n g > J u n < / s t r i n g > < / k e y > < v a l u e > < i n t > 6 9 < / i n t > < / v a l u e > < / i t e m > < i t e m > < k e y > < s t r i n g > T o t a l < / s t r i n g > < / k e y > < v a l u e > < i n t > 7 9 < / i n t > < / v a l u e > < / i t e m > < / C o l u m n W i d t h s > < C o l u m n D i s p l a y I n d e x > < i t e m > < k e y > < s t r i n g > Y e a r < / s t r i n g > < / k e y > < v a l u e > < i n t > 0 < / i n t > < / v a l u e > < / i t e m > < i t e m > < k e y > < s t r i n g > R e g i o n < / s t r i n g > < / k e y > < v a l u e > < i n t > 1 < / i n t > < / v a l u e > < / i t e m > < i t e m > < k e y > < s t r i n g > J u l < / s t r i n g > < / k e y > < v a l u e > < i n t > 2 < / i n t > < / v a l u e > < / i t e m > < i t e m > < k e y > < s t r i n g > A u g < / s t r i n g > < / k e y > < v a l u e > < i n t > 3 < / i n t > < / v a l u e > < / i t e m > < i t e m > < k e y > < s t r i n g > S e p < / s t r i n g > < / k e y > < v a l u e > < i n t > 4 < / i n t > < / v a l u e > < / i t e m > < i t e m > < k e y > < s t r i n g > O c t < / s t r i n g > < / k e y > < v a l u e > < i n t > 5 < / i n t > < / v a l u e > < / i t e m > < i t e m > < k e y > < s t r i n g > N o v < / s t r i n g > < / k e y > < v a l u e > < i n t > 6 < / i n t > < / v a l u e > < / i t e m > < i t e m > < k e y > < s t r i n g > D e c < / s t r i n g > < / k e y > < v a l u e > < i n t > 7 < / i n t > < / v a l u e > < / i t e m > < i t e m > < k e y > < s t r i n g > J a n < / s t r i n g > < / k e y > < v a l u e > < i n t > 8 < / i n t > < / v a l u e > < / i t e m > < i t e m > < k e y > < s t r i n g > F e b < / s t r i n g > < / k e y > < v a l u e > < i n t > 9 < / i n t > < / v a l u e > < / i t e m > < i t e m > < k e y > < s t r i n g > M a r < / s t r i n g > < / k e y > < v a l u e > < i n t > 1 0 < / i n t > < / v a l u e > < / i t e m > < i t e m > < k e y > < s t r i n g > A p r < / s t r i n g > < / k e y > < v a l u e > < i n t > 1 1 < / i n t > < / v a l u e > < / i t e m > < i t e m > < k e y > < s t r i n g > M a y < / s t r i n g > < / k e y > < v a l u e > < i n t > 1 2 < / i n t > < / v a l u e > < / i t e m > < i t e m > < k e y > < s t r i n g > J u n < / s t r i n g > < / k e y > < v a l u e > < i n t > 1 3 < / i n t > < / v a l u e > < / i t e m > < i t e m > < k e y > < s t r i n g > T o t a l < / 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5 " > < C u s t o m C o n t e n t > < ! [ C D A T A [ < T a b l e W i d g e t G r i d S e r i a l i z a t i o n   x m l n s : x s d = " h t t p : / / w w w . w 3 . o r g / 2 0 0 1 / X M L S c h e m a "   x m l n s : x s i = " h t t p : / / w w w . w 3 . o r g / 2 0 0 1 / X M L S c h e m a - i n s t a n c e " > < C o l u m n S u g g e s t e d T y p e > < i t e m > < k e y > < s t r i n g > M o n t h < / s t r i n g > < / k e y > < v a l u e > < s t r i n g > E m p t y < / s t r i n g > < / v a l u e > < / i t e m > < / C o l u m n S u g g e s t e d T y p e > < C o l u m n F o r m a t   / > < C o l u m n A c c u r a c y   / > < C o l u m n C u r r e n c y S y m b o l   / > < C o l u m n P o s i t i v e P a t t e r n   / > < C o l u m n N e g a t i v e P a t t e r n   / > < C o l u m n W i d t h s > < i t e m > < k e y > < s t r i n g > Y e a r < / s t r i n g > < / k e y > < v a l u e > < i n t > 7 6 < / i n t > < / v a l u e > < / i t e m > < i t e m > < k e y > < s t r i n g > M o n t h < / s t r i n g > < / k e y > < v a l u e > < i n t > 9 5 < / i n t > < / v a l u e > < / i t e m > < i t e m > < k e y > < s t r i n g > M o n t h   N o < / s t r i n g > < / k e y > < v a l u e > < i n t > 1 2 1 < / i n t > < / v a l u e > < / i t e m > < i t e m > < k e y > < s t r i n g > Q T R < / s t r i n g > < / k e y > < v a l u e > < i n t > 7 5 < / i n t > < / v a l u e > < / i t e m > < i t e m > < k e y > < s t r i n g > C u s t o m e r   I D < / s t r i n g > < / k e y > < v a l u e > < i n t > 1 4 0 < / i n t > < / v a l u e > < / i t e m > < i t e m > < k e y > < s t r i n g > C o u n t r y   C o d e < / s t r i n g > < / k e y > < v a l u e > < i n t > 1 4 8 < / i n t > < / v a l u e > < / i t e m > < i t e m > < k e y > < s t r i n g > P r o d u c t   I D < / s t r i n g > < / k e y > < v a l u e > < i n t > 1 2 6 < / i n t > < / v a l u e > < / i t e m > < i t e m > < k e y > < s t r i n g > S a l e s   P e r s o n < / s t r i n g > < / k e y > < v a l u e > < i n t > 1 4 0 < / i n t > < / v a l u e > < / i t e m > < i t e m > < k e y > < s t r i n g > S e c t o r < / s t r i n g > < / k e y > < v a l u e > < i n t > 9 2 < / i n t > < / v a l u e > < / i t e m > < i t e m > < k e y > < s t r i n g > D e p t < / s t r i n g > < / k e y > < v a l u e > < i n t > 8 0 < / i n t > < / v a l u e > < / i t e m > < i t e m > < k e y > < s t r i n g > S u b   D e p t < / s t r i n g > < / k e y > < v a l u e > < i n t > 1 1 3 < / i n t > < / v a l u e > < / i t e m > < i t e m > < k e y > < s t r i n g > R e g i o n < / s t r i n g > < / k e y > < v a l u e > < i n t > 9 5 < / i n t > < / v a l u e > < / i t e m > < i t e m > < k e y > < s t r i n g > T i e r   C l i e n t < / s t r i n g > < / k e y > < v a l u e > < i n t > 1 1 9 < / i n t > < / v a l u e > < / i t e m > < i t e m > < k e y > < s t r i n g > V o l u m e < / s t r i n g > < / k e y > < v a l u e > < i n t > 1 0 1 < / i n t > < / v a l u e > < / i t e m > < i t e m > < k e y > < s t r i n g > S a l e s < / s t r i n g > < / k e y > < v a l u e > < i n t > 8 2 < / i n t > < / v a l u e > < / i t e m > < / C o l u m n W i d t h s > < C o l u m n D i s p l a y I n d e x > < i t e m > < k e y > < s t r i n g > Y e a r < / s t r i n g > < / k e y > < v a l u e > < i n t > 0 < / i n t > < / v a l u e > < / i t e m > < i t e m > < k e y > < s t r i n g > M o n t h < / s t r i n g > < / k e y > < v a l u e > < i n t > 1 < / i n t > < / v a l u e > < / i t e m > < i t e m > < k e y > < s t r i n g > M o n t h   N o < / s t r i n g > < / k e y > < v a l u e > < i n t > 2 < / i n t > < / v a l u e > < / i t e m > < i t e m > < k e y > < s t r i n g > Q T R < / s t r i n g > < / k e y > < v a l u e > < i n t > 3 < / i n t > < / v a l u e > < / i t e m > < i t e m > < k e y > < s t r i n g > C u s t o m e r   I D < / s t r i n g > < / k e y > < v a l u e > < i n t > 4 < / i n t > < / v a l u e > < / i t e m > < i t e m > < k e y > < s t r i n g > C o u n t r y   C o d e < / s t r i n g > < / k e y > < v a l u e > < i n t > 5 < / i n t > < / v a l u e > < / i t e m > < i t e m > < k e y > < s t r i n g > P r o d u c t   I D < / s t r i n g > < / k e y > < v a l u e > < i n t > 6 < / i n t > < / v a l u e > < / i t e m > < i t e m > < k e y > < s t r i n g > S a l e s   P e r s o n < / s t r i n g > < / k e y > < v a l u e > < i n t > 7 < / i n t > < / v a l u e > < / i t e m > < i t e m > < k e y > < s t r i n g > S e c t o r < / s t r i n g > < / k e y > < v a l u e > < i n t > 8 < / i n t > < / v a l u e > < / i t e m > < i t e m > < k e y > < s t r i n g > D e p t < / s t r i n g > < / k e y > < v a l u e > < i n t > 9 < / i n t > < / v a l u e > < / i t e m > < i t e m > < k e y > < s t r i n g > S u b   D e p t < / s t r i n g > < / k e y > < v a l u e > < i n t > 1 0 < / i n t > < / v a l u e > < / i t e m > < i t e m > < k e y > < s t r i n g > R e g i o n < / s t r i n g > < / k e y > < v a l u e > < i n t > 1 1 < / i n t > < / v a l u e > < / i t e m > < i t e m > < k e y > < s t r i n g > T i e r   C l i e n t < / s t r i n g > < / k e y > < v a l u e > < i n t > 1 2 < / i n t > < / v a l u e > < / i t e m > < i t e m > < k e y > < s t r i n g > V o l u m e < / s t r i n g > < / k e y > < v a l u e > < i n t > 1 3 < / i n t > < / v a l u e > < / i t e m > < i t e m > < k e y > < s t r i n g > S a l e s < / 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 2 0 2 0 - 1 2 - 2 0 T 1 8 : 5 7 : 1 6 . 1 7 5 5 8 3 1 + 0 5 : 3 0 < / L a s t P r o c e s s e d T i m e > < / D a t a M o d e l i n g S a n d b o x . S e r i a l i z e d S a n d b o x E r r o r C a c h e > ] ] > < / C u s t o m C o n t e n t > < / G e m i n i > 
</file>

<file path=customXml/itemProps1.xml><?xml version="1.0" encoding="utf-8"?>
<ds:datastoreItem xmlns:ds="http://schemas.openxmlformats.org/officeDocument/2006/customXml" ds:itemID="{E4851BAE-5F2D-4091-9252-380D137A64BA}">
  <ds:schemaRefs/>
</ds:datastoreItem>
</file>

<file path=customXml/itemProps10.xml><?xml version="1.0" encoding="utf-8"?>
<ds:datastoreItem xmlns:ds="http://schemas.openxmlformats.org/officeDocument/2006/customXml" ds:itemID="{40F1F396-5CA0-4486-9913-4D2E07A5156E}">
  <ds:schemaRefs/>
</ds:datastoreItem>
</file>

<file path=customXml/itemProps11.xml><?xml version="1.0" encoding="utf-8"?>
<ds:datastoreItem xmlns:ds="http://schemas.openxmlformats.org/officeDocument/2006/customXml" ds:itemID="{BEDDA800-CA01-4CE0-A703-4ACEAC5184D3}">
  <ds:schemaRefs/>
</ds:datastoreItem>
</file>

<file path=customXml/itemProps12.xml><?xml version="1.0" encoding="utf-8"?>
<ds:datastoreItem xmlns:ds="http://schemas.openxmlformats.org/officeDocument/2006/customXml" ds:itemID="{440C5F5A-B26E-4FFE-B584-A449858544A3}">
  <ds:schemaRefs/>
</ds:datastoreItem>
</file>

<file path=customXml/itemProps13.xml><?xml version="1.0" encoding="utf-8"?>
<ds:datastoreItem xmlns:ds="http://schemas.openxmlformats.org/officeDocument/2006/customXml" ds:itemID="{581D63AB-E26E-48BE-BAF7-97F86A8F5DD9}">
  <ds:schemaRefs/>
</ds:datastoreItem>
</file>

<file path=customXml/itemProps14.xml><?xml version="1.0" encoding="utf-8"?>
<ds:datastoreItem xmlns:ds="http://schemas.openxmlformats.org/officeDocument/2006/customXml" ds:itemID="{4169FBB5-D9C6-43FB-A634-BA481DDBB142}">
  <ds:schemaRefs/>
</ds:datastoreItem>
</file>

<file path=customXml/itemProps15.xml><?xml version="1.0" encoding="utf-8"?>
<ds:datastoreItem xmlns:ds="http://schemas.openxmlformats.org/officeDocument/2006/customXml" ds:itemID="{2266891C-7201-4FF4-95CB-C54E23CB2E89}">
  <ds:schemaRefs/>
</ds:datastoreItem>
</file>

<file path=customXml/itemProps16.xml><?xml version="1.0" encoding="utf-8"?>
<ds:datastoreItem xmlns:ds="http://schemas.openxmlformats.org/officeDocument/2006/customXml" ds:itemID="{1FC477C6-109B-4C1E-93F4-6FBB5A099620}">
  <ds:schemaRefs/>
</ds:datastoreItem>
</file>

<file path=customXml/itemProps17.xml><?xml version="1.0" encoding="utf-8"?>
<ds:datastoreItem xmlns:ds="http://schemas.openxmlformats.org/officeDocument/2006/customXml" ds:itemID="{CCB15492-367D-49C7-8709-69C12E9D661A}">
  <ds:schemaRefs/>
</ds:datastoreItem>
</file>

<file path=customXml/itemProps18.xml><?xml version="1.0" encoding="utf-8"?>
<ds:datastoreItem xmlns:ds="http://schemas.openxmlformats.org/officeDocument/2006/customXml" ds:itemID="{86700EE1-528D-487A-A850-F1B746D26DEC}">
  <ds:schemaRefs/>
</ds:datastoreItem>
</file>

<file path=customXml/itemProps19.xml><?xml version="1.0" encoding="utf-8"?>
<ds:datastoreItem xmlns:ds="http://schemas.openxmlformats.org/officeDocument/2006/customXml" ds:itemID="{12E88F3A-2ACD-4CB7-8564-1A96CB0B87B9}">
  <ds:schemaRefs/>
</ds:datastoreItem>
</file>

<file path=customXml/itemProps2.xml><?xml version="1.0" encoding="utf-8"?>
<ds:datastoreItem xmlns:ds="http://schemas.openxmlformats.org/officeDocument/2006/customXml" ds:itemID="{D871B194-32F8-4642-9D19-B54974A01FAA}">
  <ds:schemaRefs/>
</ds:datastoreItem>
</file>

<file path=customXml/itemProps20.xml><?xml version="1.0" encoding="utf-8"?>
<ds:datastoreItem xmlns:ds="http://schemas.openxmlformats.org/officeDocument/2006/customXml" ds:itemID="{B94B4945-0AF1-420F-A10B-51BF5EA36899}">
  <ds:schemaRefs/>
</ds:datastoreItem>
</file>

<file path=customXml/itemProps21.xml><?xml version="1.0" encoding="utf-8"?>
<ds:datastoreItem xmlns:ds="http://schemas.openxmlformats.org/officeDocument/2006/customXml" ds:itemID="{4286088A-486D-4A07-AD8F-4B99765ECE60}">
  <ds:schemaRefs/>
</ds:datastoreItem>
</file>

<file path=customXml/itemProps22.xml><?xml version="1.0" encoding="utf-8"?>
<ds:datastoreItem xmlns:ds="http://schemas.openxmlformats.org/officeDocument/2006/customXml" ds:itemID="{197DF440-26BD-4222-BD34-8113EE160CBE}">
  <ds:schemaRefs/>
</ds:datastoreItem>
</file>

<file path=customXml/itemProps23.xml><?xml version="1.0" encoding="utf-8"?>
<ds:datastoreItem xmlns:ds="http://schemas.openxmlformats.org/officeDocument/2006/customXml" ds:itemID="{45D9EDFC-B265-4DB9-99DB-50F2A3E123B9}">
  <ds:schemaRefs/>
</ds:datastoreItem>
</file>

<file path=customXml/itemProps24.xml><?xml version="1.0" encoding="utf-8"?>
<ds:datastoreItem xmlns:ds="http://schemas.openxmlformats.org/officeDocument/2006/customXml" ds:itemID="{0D8230A0-B105-47D5-81A2-7D8F03C65486}">
  <ds:schemaRefs/>
</ds:datastoreItem>
</file>

<file path=customXml/itemProps25.xml><?xml version="1.0" encoding="utf-8"?>
<ds:datastoreItem xmlns:ds="http://schemas.openxmlformats.org/officeDocument/2006/customXml" ds:itemID="{F127A651-FA77-4F84-A443-DD09273979C9}">
  <ds:schemaRefs/>
</ds:datastoreItem>
</file>

<file path=customXml/itemProps3.xml><?xml version="1.0" encoding="utf-8"?>
<ds:datastoreItem xmlns:ds="http://schemas.openxmlformats.org/officeDocument/2006/customXml" ds:itemID="{38C8303F-1A3F-47A8-98F3-3A976FDC1B62}">
  <ds:schemaRefs/>
</ds:datastoreItem>
</file>

<file path=customXml/itemProps4.xml><?xml version="1.0" encoding="utf-8"?>
<ds:datastoreItem xmlns:ds="http://schemas.openxmlformats.org/officeDocument/2006/customXml" ds:itemID="{DD473D0D-8F24-4BB6-A70D-61ED8B48C1A6}">
  <ds:schemaRefs/>
</ds:datastoreItem>
</file>

<file path=customXml/itemProps5.xml><?xml version="1.0" encoding="utf-8"?>
<ds:datastoreItem xmlns:ds="http://schemas.openxmlformats.org/officeDocument/2006/customXml" ds:itemID="{19DDD4DE-8511-4FDA-81C8-4824DE70C93E}">
  <ds:schemaRefs/>
</ds:datastoreItem>
</file>

<file path=customXml/itemProps6.xml><?xml version="1.0" encoding="utf-8"?>
<ds:datastoreItem xmlns:ds="http://schemas.openxmlformats.org/officeDocument/2006/customXml" ds:itemID="{2F40D163-5B9F-4ACA-B52B-B8C4D8C3E1A8}">
  <ds:schemaRefs/>
</ds:datastoreItem>
</file>

<file path=customXml/itemProps7.xml><?xml version="1.0" encoding="utf-8"?>
<ds:datastoreItem xmlns:ds="http://schemas.openxmlformats.org/officeDocument/2006/customXml" ds:itemID="{76A55519-8437-482A-A144-2F4367CA6BE4}">
  <ds:schemaRefs/>
</ds:datastoreItem>
</file>

<file path=customXml/itemProps8.xml><?xml version="1.0" encoding="utf-8"?>
<ds:datastoreItem xmlns:ds="http://schemas.openxmlformats.org/officeDocument/2006/customXml" ds:itemID="{62CFD982-06BA-41EA-9FC3-D4D2FB61F046}">
  <ds:schemaRefs/>
</ds:datastoreItem>
</file>

<file path=customXml/itemProps9.xml><?xml version="1.0" encoding="utf-8"?>
<ds:datastoreItem xmlns:ds="http://schemas.openxmlformats.org/officeDocument/2006/customXml" ds:itemID="{8F404A5C-9C20-4F7E-AB58-22D6E9D8DC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List</vt:lpstr>
      <vt:lpstr>Rev</vt:lpstr>
      <vt:lpstr>Sales</vt:lpstr>
      <vt:lpstr>Exp</vt:lpstr>
      <vt:lpstr>Financial</vt:lpstr>
      <vt:lpstr>Community</vt:lpstr>
      <vt:lpstr>Risks</vt:lpstr>
      <vt:lpstr>salesBySector</vt:lpstr>
      <vt:lpstr>expenseTrend</vt:lpstr>
      <vt:lpstr>revenueTrend</vt:lpstr>
      <vt:lpstr>Sheet6</vt:lpstr>
      <vt:lpstr>Sheet1</vt:lpstr>
      <vt:lpstr>ExpenseVsRevenue</vt:lpstr>
      <vt:lpstr>salesVolumeTrend</vt:lpstr>
      <vt:lpstr>tier</vt:lpstr>
      <vt:lpstr>social</vt:lpstr>
      <vt:lpstr>effectiveness</vt:lpstr>
      <vt:lpstr>riskByDept</vt:lpstr>
      <vt:lpstr>salesAndVolumeCyVsPy</vt:lpstr>
      <vt:lpstr>DASHBOARD</vt:lpstr>
    </vt:vector>
  </TitlesOfParts>
  <Company>Queensland Rail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 Marcus</dc:creator>
  <cp:lastModifiedBy>Shivani Sharma</cp:lastModifiedBy>
  <dcterms:created xsi:type="dcterms:W3CDTF">2017-01-10T22:36:13Z</dcterms:created>
  <dcterms:modified xsi:type="dcterms:W3CDTF">2020-12-20T16:24:00Z</dcterms:modified>
</cp:coreProperties>
</file>