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 defaultThemeVersion="124226"/>
  <bookViews>
    <workbookView xWindow="0" yWindow="0" windowWidth="13770" windowHeight="4455"/>
  </bookViews>
  <sheets>
    <sheet name="Sheet3" sheetId="6" r:id="rId1"/>
    <sheet name="Linear regression" sheetId="3" r:id="rId2"/>
    <sheet name="Sheet2" sheetId="5" r:id="rId3"/>
    <sheet name="Sheet1" sheetId="4" r:id="rId4"/>
  </sheets>
  <definedNames>
    <definedName name="_xlnm._FilterDatabase" localSheetId="1" hidden="1">'Linear regression'!$A$1:$C$24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A26" i="3" l="1"/>
  <c r="B25" i="3"/>
  <c r="F2" i="3"/>
  <c r="F25" i="3"/>
  <c r="G27" i="3" s="1"/>
  <c r="A25" i="3"/>
  <c r="E2" i="3"/>
  <c r="E25" i="3" s="1"/>
  <c r="E27" i="3" l="1"/>
  <c r="E28" i="3" s="1"/>
  <c r="G2" i="3" s="1"/>
  <c r="J2" i="3" s="1"/>
  <c r="J25" i="3" s="1"/>
  <c r="H2" i="3" l="1"/>
  <c r="I2" i="3" s="1"/>
  <c r="I25" i="3" s="1"/>
</calcChain>
</file>

<file path=xl/sharedStrings.xml><?xml version="1.0" encoding="utf-8"?>
<sst xmlns="http://schemas.openxmlformats.org/spreadsheetml/2006/main" count="48" uniqueCount="37">
  <si>
    <t>Salary (Y)</t>
  </si>
  <si>
    <t>Age (X)</t>
  </si>
  <si>
    <t>xi-xbar</t>
  </si>
  <si>
    <t>yi-ybar</t>
  </si>
  <si>
    <t>C*D</t>
  </si>
  <si>
    <t>c^2</t>
  </si>
  <si>
    <t>yi= bo+b1xi</t>
  </si>
  <si>
    <t>yihat-ybar</t>
  </si>
  <si>
    <t>(yihat-ybar)^2</t>
  </si>
  <si>
    <t>(yi-yhat)^2</t>
  </si>
  <si>
    <t>b1</t>
  </si>
  <si>
    <t>se(b1)</t>
  </si>
  <si>
    <t>b0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</si>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</sst>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</cellXfs>
  <cellStyles count="67"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49" builtinId="8" hidden="1"/>
    <cellStyle name="Hyperlink" xfId="51" builtinId="8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3" builtinId="8" hidden="1"/>
    <cellStyle name="Hyperlink" xfId="55" builtinId="8" hidden="1"/>
    <cellStyle name="Hyperlink" xfId="4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31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11" sqref="E11"/>
    </sheetView>
  </sheetViews>
  <sheetFormatPr defaultRowHeight="15" x14ac:dyDescent="0.25"/>
  <sheetData>
    <row r="1" spans="1:9" x14ac:dyDescent="0.25">
      <c r="A1" t="s">
        <v>22</v>
      </c>
    </row>
    <row r="2" spans="1:9" ht="15.75" thickBot="1" x14ac:dyDescent="0.3"/>
    <row r="3" spans="1:9" x14ac:dyDescent="0.25">
      <c r="A3" s="9" t="s">
        <v>23</v>
      </c>
      <c r="B3" s="9"/>
    </row>
    <row r="4" spans="1:9" x14ac:dyDescent="0.25">
      <c r="A4" s="6" t="s">
        <v>24</v>
      </c>
      <c r="B4" s="6">
        <v>0.60075928219472208</v>
      </c>
    </row>
    <row r="5" spans="1:9" x14ac:dyDescent="0.25">
      <c r="A5" s="6" t="s">
        <v>25</v>
      </c>
      <c r="B5" s="6">
        <v>0.36091171514311765</v>
      </c>
    </row>
    <row r="6" spans="1:9" x14ac:dyDescent="0.25">
      <c r="A6" s="6" t="s">
        <v>26</v>
      </c>
      <c r="B6" s="6">
        <v>0.33047893967374231</v>
      </c>
    </row>
    <row r="7" spans="1:9" x14ac:dyDescent="0.25">
      <c r="A7" s="6" t="s">
        <v>27</v>
      </c>
      <c r="B7" s="6">
        <v>111.31816542714638</v>
      </c>
    </row>
    <row r="8" spans="1:9" ht="15.75" thickBot="1" x14ac:dyDescent="0.3">
      <c r="A8" s="7" t="s">
        <v>28</v>
      </c>
      <c r="B8" s="7">
        <v>23</v>
      </c>
    </row>
    <row r="10" spans="1:9" ht="15.75" thickBot="1" x14ac:dyDescent="0.3">
      <c r="A10" t="s">
        <v>13</v>
      </c>
    </row>
    <row r="11" spans="1:9" x14ac:dyDescent="0.25">
      <c r="A11" s="8"/>
      <c r="B11" s="8" t="s">
        <v>14</v>
      </c>
      <c r="C11" s="8" t="s">
        <v>15</v>
      </c>
      <c r="D11" s="8" t="s">
        <v>16</v>
      </c>
      <c r="E11" s="8" t="s">
        <v>17</v>
      </c>
      <c r="F11" s="8" t="s">
        <v>18</v>
      </c>
    </row>
    <row r="12" spans="1:9" x14ac:dyDescent="0.25">
      <c r="A12" s="6" t="s">
        <v>19</v>
      </c>
      <c r="B12" s="6">
        <v>1</v>
      </c>
      <c r="C12" s="6">
        <v>146957.4130515804</v>
      </c>
      <c r="D12" s="6">
        <v>146957.4130515804</v>
      </c>
      <c r="E12" s="6">
        <v>11.859309891281683</v>
      </c>
      <c r="F12" s="6">
        <v>2.4345324526783697E-3</v>
      </c>
    </row>
    <row r="13" spans="1:9" x14ac:dyDescent="0.25">
      <c r="A13" s="6" t="s">
        <v>20</v>
      </c>
      <c r="B13" s="6">
        <v>21</v>
      </c>
      <c r="C13" s="6">
        <v>260226.41303537608</v>
      </c>
      <c r="D13" s="6">
        <v>12391.733954065528</v>
      </c>
      <c r="E13" s="6"/>
      <c r="F13" s="6"/>
    </row>
    <row r="14" spans="1:9" ht="15.75" thickBot="1" x14ac:dyDescent="0.3">
      <c r="A14" s="7" t="s">
        <v>21</v>
      </c>
      <c r="B14" s="7">
        <v>22</v>
      </c>
      <c r="C14" s="7">
        <v>407183.82608695648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30</v>
      </c>
      <c r="C16" s="8" t="s">
        <v>27</v>
      </c>
      <c r="D16" s="8" t="s">
        <v>31</v>
      </c>
      <c r="E16" s="8" t="s">
        <v>32</v>
      </c>
      <c r="F16" s="8" t="s">
        <v>33</v>
      </c>
      <c r="G16" s="8" t="s">
        <v>34</v>
      </c>
      <c r="H16" s="8" t="s">
        <v>35</v>
      </c>
      <c r="I16" s="8" t="s">
        <v>36</v>
      </c>
    </row>
    <row r="17" spans="1:9" x14ac:dyDescent="0.25">
      <c r="A17" s="6" t="s">
        <v>29</v>
      </c>
      <c r="B17" s="6">
        <v>15.599077553809309</v>
      </c>
      <c r="C17" s="6">
        <v>94.457940177920733</v>
      </c>
      <c r="D17" s="6">
        <v>0.16514310522150841</v>
      </c>
      <c r="E17" s="6">
        <v>0.87041074649663708</v>
      </c>
      <c r="F17" s="6">
        <v>-180.83696258465363</v>
      </c>
      <c r="G17" s="6">
        <v>212.03511769227225</v>
      </c>
      <c r="H17" s="6">
        <v>-180.83696258465363</v>
      </c>
      <c r="I17" s="6">
        <v>212.03511769227225</v>
      </c>
    </row>
    <row r="18" spans="1:9" ht="15.75" thickBot="1" x14ac:dyDescent="0.3">
      <c r="A18" s="7" t="s">
        <v>1</v>
      </c>
      <c r="B18" s="7">
        <v>7.2449762400223641</v>
      </c>
      <c r="C18" s="7">
        <v>2.1038135926228567</v>
      </c>
      <c r="D18" s="7">
        <v>3.4437348752889942</v>
      </c>
      <c r="E18" s="7">
        <v>2.4345324526783489E-3</v>
      </c>
      <c r="F18" s="7">
        <v>2.8698563660775918</v>
      </c>
      <c r="G18" s="7">
        <v>11.620096113967136</v>
      </c>
      <c r="H18" s="7">
        <v>2.8698563660775918</v>
      </c>
      <c r="I18" s="7">
        <v>11.620096113967136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11" activePane="bottomLeft" state="frozen"/>
      <selection pane="bottomLeft" activeCell="K1" sqref="K1"/>
    </sheetView>
  </sheetViews>
  <sheetFormatPr defaultColWidth="11.42578125" defaultRowHeight="15" x14ac:dyDescent="0.25"/>
  <cols>
    <col min="9" max="9" width="13.5703125" bestFit="1" customWidth="1"/>
    <col min="10" max="10" width="10.5703125" bestFit="1" customWidth="1"/>
  </cols>
  <sheetData>
    <row r="1" spans="1:10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4">
        <v>50</v>
      </c>
      <c r="B2" s="4">
        <v>25</v>
      </c>
      <c r="C2" s="3">
        <f>B2-$B$25</f>
        <v>-18.521739130434781</v>
      </c>
      <c r="D2" s="3">
        <f>A2-$A$25</f>
        <v>-280.91304347826087</v>
      </c>
      <c r="E2" s="3">
        <f>C2*D2</f>
        <v>5202.9981096408319</v>
      </c>
      <c r="F2">
        <f>C2^2</f>
        <v>343.05482041587896</v>
      </c>
      <c r="G2">
        <f>$E$28+($E$27*B2)</f>
        <v>196.72348355436841</v>
      </c>
      <c r="H2">
        <f>G2-$A$25</f>
        <v>-134.18955992389246</v>
      </c>
      <c r="I2">
        <f>H2^2</f>
        <v>18006.837992567926</v>
      </c>
      <c r="J2">
        <f>(A2-G2)^2</f>
        <v>21527.780626329019</v>
      </c>
    </row>
    <row r="3" spans="1:10" x14ac:dyDescent="0.25">
      <c r="A3" s="4">
        <v>40</v>
      </c>
      <c r="B3" s="4">
        <v>45</v>
      </c>
      <c r="C3" s="3">
        <f t="shared" ref="C3:C24" si="0">B3-$B$25</f>
        <v>1.4782608695652186</v>
      </c>
      <c r="D3" s="3">
        <f t="shared" ref="D3:D24" si="1">A3-$A$25</f>
        <v>-290.91304347826087</v>
      </c>
      <c r="E3" s="3">
        <f t="shared" ref="E3:E24" si="2">C3*D3</f>
        <v>-430.04536862003818</v>
      </c>
      <c r="F3">
        <f t="shared" ref="F3:F24" si="3">C3^2</f>
        <v>2.1852551984877162</v>
      </c>
      <c r="G3">
        <f t="shared" ref="G3:G24" si="4">$E$28+($E$27*B3)</f>
        <v>341.62300835481568</v>
      </c>
      <c r="H3">
        <f t="shared" ref="H3:H24" si="5">G3-$A$25</f>
        <v>10.709964876554807</v>
      </c>
      <c r="I3">
        <f t="shared" ref="I3:I24" si="6">H3^2</f>
        <v>114.70334765703761</v>
      </c>
      <c r="J3">
        <f t="shared" ref="J3:J24" si="7">(A3-G3)^2</f>
        <v>90976.439169009216</v>
      </c>
    </row>
    <row r="4" spans="1:10" x14ac:dyDescent="0.25">
      <c r="A4" s="4">
        <v>220</v>
      </c>
      <c r="B4" s="4">
        <v>48</v>
      </c>
      <c r="C4" s="3">
        <f t="shared" si="0"/>
        <v>4.4782608695652186</v>
      </c>
      <c r="D4" s="3">
        <f t="shared" si="1"/>
        <v>-110.91304347826087</v>
      </c>
      <c r="E4" s="3">
        <f t="shared" si="2"/>
        <v>-496.69754253308145</v>
      </c>
      <c r="F4">
        <f t="shared" si="3"/>
        <v>20.054820415879028</v>
      </c>
      <c r="G4">
        <f t="shared" si="4"/>
        <v>363.35793707488278</v>
      </c>
      <c r="H4">
        <f t="shared" si="5"/>
        <v>32.44489359662191</v>
      </c>
      <c r="I4">
        <f t="shared" si="6"/>
        <v>1052.6711204961173</v>
      </c>
      <c r="J4">
        <f t="shared" si="7"/>
        <v>20551.498122366051</v>
      </c>
    </row>
    <row r="5" spans="1:10" x14ac:dyDescent="0.25">
      <c r="A5" s="4">
        <v>250</v>
      </c>
      <c r="B5" s="4">
        <v>29</v>
      </c>
      <c r="C5" s="3">
        <f t="shared" si="0"/>
        <v>-14.521739130434781</v>
      </c>
      <c r="D5" s="3">
        <f t="shared" si="1"/>
        <v>-80.913043478260875</v>
      </c>
      <c r="E5" s="3">
        <f t="shared" si="2"/>
        <v>1174.9981096408317</v>
      </c>
      <c r="F5">
        <f t="shared" si="3"/>
        <v>210.88090737240071</v>
      </c>
      <c r="G5">
        <f t="shared" si="4"/>
        <v>225.70338851445788</v>
      </c>
      <c r="H5">
        <f t="shared" si="5"/>
        <v>-105.20965496380299</v>
      </c>
      <c r="I5">
        <f t="shared" si="6"/>
        <v>11069.071497602476</v>
      </c>
      <c r="J5">
        <f t="shared" si="7"/>
        <v>590.32532967937709</v>
      </c>
    </row>
    <row r="6" spans="1:10" x14ac:dyDescent="0.25">
      <c r="A6" s="4">
        <v>250</v>
      </c>
      <c r="B6" s="4">
        <v>27</v>
      </c>
      <c r="C6" s="3">
        <f t="shared" si="0"/>
        <v>-16.521739130434781</v>
      </c>
      <c r="D6" s="3">
        <f t="shared" si="1"/>
        <v>-80.913043478260875</v>
      </c>
      <c r="E6" s="3">
        <f t="shared" si="2"/>
        <v>1336.8241965973534</v>
      </c>
      <c r="F6">
        <f t="shared" si="3"/>
        <v>272.96786389413984</v>
      </c>
      <c r="G6">
        <f t="shared" si="4"/>
        <v>211.21343603441315</v>
      </c>
      <c r="H6">
        <f t="shared" si="5"/>
        <v>-119.69960744384773</v>
      </c>
      <c r="I6">
        <f t="shared" si="6"/>
        <v>14327.996022211246</v>
      </c>
      <c r="J6">
        <f t="shared" si="7"/>
        <v>1504.3975442565604</v>
      </c>
    </row>
    <row r="7" spans="1:10" x14ac:dyDescent="0.25">
      <c r="A7" s="4">
        <v>275</v>
      </c>
      <c r="B7" s="4">
        <v>34</v>
      </c>
      <c r="C7" s="3">
        <f t="shared" si="0"/>
        <v>-9.5217391304347814</v>
      </c>
      <c r="D7" s="3">
        <f t="shared" si="1"/>
        <v>-55.913043478260875</v>
      </c>
      <c r="E7" s="3">
        <f t="shared" si="2"/>
        <v>532.38941398865779</v>
      </c>
      <c r="F7">
        <f t="shared" si="3"/>
        <v>90.6635160680529</v>
      </c>
      <c r="G7">
        <f t="shared" si="4"/>
        <v>261.92826971456969</v>
      </c>
      <c r="H7">
        <f t="shared" si="5"/>
        <v>-68.98477376369118</v>
      </c>
      <c r="I7">
        <f t="shared" si="6"/>
        <v>4758.8990112276551</v>
      </c>
      <c r="J7">
        <f t="shared" si="7"/>
        <v>170.87013265503586</v>
      </c>
    </row>
    <row r="8" spans="1:10" x14ac:dyDescent="0.25">
      <c r="A8" s="4">
        <v>355</v>
      </c>
      <c r="B8" s="4">
        <v>32</v>
      </c>
      <c r="C8" s="3">
        <f t="shared" si="0"/>
        <v>-11.521739130434781</v>
      </c>
      <c r="D8" s="3">
        <f t="shared" si="1"/>
        <v>24.086956521739125</v>
      </c>
      <c r="E8" s="3">
        <f t="shared" si="2"/>
        <v>-277.52362948960291</v>
      </c>
      <c r="F8">
        <f t="shared" si="3"/>
        <v>132.75047258979203</v>
      </c>
      <c r="G8">
        <f t="shared" si="4"/>
        <v>247.43831723452496</v>
      </c>
      <c r="H8">
        <f t="shared" si="5"/>
        <v>-83.474726243735915</v>
      </c>
      <c r="I8">
        <f t="shared" si="6"/>
        <v>6968.0299214666538</v>
      </c>
      <c r="J8">
        <f t="shared" si="7"/>
        <v>11569.51559934069</v>
      </c>
    </row>
    <row r="9" spans="1:10" x14ac:dyDescent="0.25">
      <c r="A9" s="4">
        <v>375</v>
      </c>
      <c r="B9" s="4">
        <v>45</v>
      </c>
      <c r="C9" s="3">
        <f t="shared" si="0"/>
        <v>1.4782608695652186</v>
      </c>
      <c r="D9" s="3">
        <f t="shared" si="1"/>
        <v>44.086956521739125</v>
      </c>
      <c r="E9" s="3">
        <f t="shared" si="2"/>
        <v>65.172022684310065</v>
      </c>
      <c r="F9">
        <f t="shared" si="3"/>
        <v>2.1852551984877162</v>
      </c>
      <c r="G9">
        <f t="shared" si="4"/>
        <v>341.62300835481568</v>
      </c>
      <c r="H9">
        <f t="shared" si="5"/>
        <v>10.709964876554807</v>
      </c>
      <c r="I9">
        <f t="shared" si="6"/>
        <v>114.70334765703761</v>
      </c>
      <c r="J9">
        <f t="shared" si="7"/>
        <v>1114.0235712827039</v>
      </c>
    </row>
    <row r="10" spans="1:10" x14ac:dyDescent="0.25">
      <c r="A10" s="4">
        <v>460</v>
      </c>
      <c r="B10" s="4">
        <v>55</v>
      </c>
      <c r="C10" s="3">
        <f t="shared" si="0"/>
        <v>11.478260869565219</v>
      </c>
      <c r="D10" s="3">
        <f t="shared" si="1"/>
        <v>129.08695652173913</v>
      </c>
      <c r="E10" s="3">
        <f t="shared" si="2"/>
        <v>1481.6937618147449</v>
      </c>
      <c r="F10">
        <f t="shared" si="3"/>
        <v>131.75047258979208</v>
      </c>
      <c r="G10">
        <f t="shared" si="4"/>
        <v>414.0727707550393</v>
      </c>
      <c r="H10">
        <f t="shared" si="5"/>
        <v>83.159727276778426</v>
      </c>
      <c r="I10">
        <f t="shared" si="6"/>
        <v>6915.5402407481661</v>
      </c>
      <c r="J10">
        <f t="shared" si="7"/>
        <v>2109.3103861191735</v>
      </c>
    </row>
    <row r="11" spans="1:10" x14ac:dyDescent="0.25">
      <c r="A11" s="4">
        <v>483</v>
      </c>
      <c r="B11" s="4">
        <v>57</v>
      </c>
      <c r="C11" s="3">
        <f t="shared" si="0"/>
        <v>13.478260869565219</v>
      </c>
      <c r="D11" s="3">
        <f t="shared" si="1"/>
        <v>152.08695652173913</v>
      </c>
      <c r="E11" s="3">
        <f t="shared" si="2"/>
        <v>2049.8676748582234</v>
      </c>
      <c r="F11">
        <f t="shared" si="3"/>
        <v>181.66351606805296</v>
      </c>
      <c r="G11">
        <f t="shared" si="4"/>
        <v>428.56272323508404</v>
      </c>
      <c r="H11">
        <f t="shared" si="5"/>
        <v>97.649679756823161</v>
      </c>
      <c r="I11">
        <f t="shared" si="6"/>
        <v>9535.4599566101188</v>
      </c>
      <c r="J11">
        <f t="shared" si="7"/>
        <v>2963.4171015800594</v>
      </c>
    </row>
    <row r="12" spans="1:10" x14ac:dyDescent="0.25">
      <c r="A12" s="2">
        <v>500</v>
      </c>
      <c r="B12" s="2">
        <v>60</v>
      </c>
      <c r="C12" s="3">
        <f t="shared" si="0"/>
        <v>16.478260869565219</v>
      </c>
      <c r="D12" s="3">
        <f t="shared" si="1"/>
        <v>169.08695652173913</v>
      </c>
      <c r="E12" s="3">
        <f t="shared" si="2"/>
        <v>2786.2589792060494</v>
      </c>
      <c r="F12">
        <f t="shared" si="3"/>
        <v>271.53308128544427</v>
      </c>
      <c r="G12">
        <f t="shared" si="4"/>
        <v>450.29765195515108</v>
      </c>
      <c r="H12">
        <f t="shared" si="5"/>
        <v>119.38460847689021</v>
      </c>
      <c r="I12">
        <f t="shared" si="6"/>
        <v>14252.684741180365</v>
      </c>
      <c r="J12">
        <f t="shared" si="7"/>
        <v>2470.3234011712971</v>
      </c>
    </row>
    <row r="13" spans="1:10" x14ac:dyDescent="0.25">
      <c r="A13" s="2">
        <v>200</v>
      </c>
      <c r="B13" s="2">
        <v>59</v>
      </c>
      <c r="C13" s="3">
        <f t="shared" si="0"/>
        <v>15.478260869565219</v>
      </c>
      <c r="D13" s="3">
        <f t="shared" si="1"/>
        <v>-130.91304347826087</v>
      </c>
      <c r="E13" s="3">
        <f t="shared" si="2"/>
        <v>-2026.3062381852553</v>
      </c>
      <c r="F13">
        <f t="shared" si="3"/>
        <v>239.57655954631383</v>
      </c>
      <c r="G13">
        <f t="shared" si="4"/>
        <v>443.05267571512871</v>
      </c>
      <c r="H13">
        <f t="shared" si="5"/>
        <v>112.13963223686784</v>
      </c>
      <c r="I13">
        <f t="shared" si="6"/>
        <v>12575.297118219969</v>
      </c>
      <c r="J13">
        <f t="shared" si="7"/>
        <v>59074.603172283518</v>
      </c>
    </row>
    <row r="14" spans="1:10" x14ac:dyDescent="0.25">
      <c r="A14" s="2">
        <v>550</v>
      </c>
      <c r="B14" s="2">
        <v>48</v>
      </c>
      <c r="C14" s="3">
        <f t="shared" si="0"/>
        <v>4.4782608695652186</v>
      </c>
      <c r="D14" s="3">
        <f t="shared" si="1"/>
        <v>219.08695652173913</v>
      </c>
      <c r="E14" s="3">
        <f t="shared" si="2"/>
        <v>981.12854442344076</v>
      </c>
      <c r="F14">
        <f t="shared" si="3"/>
        <v>20.054820415879028</v>
      </c>
      <c r="G14">
        <f t="shared" si="4"/>
        <v>363.35793707488278</v>
      </c>
      <c r="H14">
        <f t="shared" si="5"/>
        <v>32.44489359662191</v>
      </c>
      <c r="I14">
        <f t="shared" si="6"/>
        <v>1052.6711204961173</v>
      </c>
      <c r="J14">
        <f t="shared" si="7"/>
        <v>34835.259652943416</v>
      </c>
    </row>
    <row r="15" spans="1:10" x14ac:dyDescent="0.25">
      <c r="A15" s="2">
        <v>415</v>
      </c>
      <c r="B15" s="2">
        <v>50</v>
      </c>
      <c r="C15" s="3">
        <f t="shared" si="0"/>
        <v>6.4782608695652186</v>
      </c>
      <c r="D15" s="3">
        <f t="shared" si="1"/>
        <v>84.086956521739125</v>
      </c>
      <c r="E15" s="3">
        <f t="shared" si="2"/>
        <v>544.73724007561441</v>
      </c>
      <c r="F15">
        <f t="shared" si="3"/>
        <v>41.967863894139903</v>
      </c>
      <c r="G15">
        <f t="shared" si="4"/>
        <v>377.84788955492746</v>
      </c>
      <c r="H15">
        <f t="shared" si="5"/>
        <v>46.934846076666588</v>
      </c>
      <c r="I15">
        <f t="shared" si="6"/>
        <v>2202.8797762403851</v>
      </c>
      <c r="J15">
        <f t="shared" si="7"/>
        <v>1380.2793105228679</v>
      </c>
    </row>
    <row r="16" spans="1:10" x14ac:dyDescent="0.25">
      <c r="A16" s="2">
        <v>230</v>
      </c>
      <c r="B16" s="2">
        <v>28</v>
      </c>
      <c r="C16" s="3">
        <f t="shared" si="0"/>
        <v>-15.521739130434781</v>
      </c>
      <c r="D16" s="3">
        <f t="shared" si="1"/>
        <v>-100.91304347826087</v>
      </c>
      <c r="E16" s="3">
        <f t="shared" si="2"/>
        <v>1566.3459357277882</v>
      </c>
      <c r="F16">
        <f t="shared" si="3"/>
        <v>240.92438563327028</v>
      </c>
      <c r="G16">
        <f t="shared" si="4"/>
        <v>218.45841227443552</v>
      </c>
      <c r="H16">
        <f t="shared" si="5"/>
        <v>-112.45463120382536</v>
      </c>
      <c r="I16">
        <f t="shared" si="6"/>
        <v>12646.044079188372</v>
      </c>
      <c r="J16">
        <f t="shared" si="7"/>
        <v>133.20824722690074</v>
      </c>
    </row>
    <row r="17" spans="1:10" x14ac:dyDescent="0.25">
      <c r="A17" s="2">
        <v>300</v>
      </c>
      <c r="B17" s="2">
        <v>37</v>
      </c>
      <c r="C17" s="3">
        <f t="shared" si="0"/>
        <v>-6.5217391304347814</v>
      </c>
      <c r="D17" s="3">
        <f t="shared" si="1"/>
        <v>-30.913043478260875</v>
      </c>
      <c r="E17" s="3">
        <f t="shared" si="2"/>
        <v>201.60680529300566</v>
      </c>
      <c r="F17">
        <f t="shared" si="3"/>
        <v>42.533081285444219</v>
      </c>
      <c r="G17">
        <f t="shared" si="4"/>
        <v>283.6631984346368</v>
      </c>
      <c r="H17">
        <f t="shared" si="5"/>
        <v>-47.249845043624077</v>
      </c>
      <c r="I17">
        <f t="shared" si="6"/>
        <v>2232.5478566464867</v>
      </c>
      <c r="J17">
        <f t="shared" si="7"/>
        <v>266.89108538605359</v>
      </c>
    </row>
    <row r="18" spans="1:10" x14ac:dyDescent="0.25">
      <c r="A18" s="2">
        <v>350</v>
      </c>
      <c r="B18" s="2">
        <v>42</v>
      </c>
      <c r="C18" s="3">
        <f t="shared" si="0"/>
        <v>-1.5217391304347814</v>
      </c>
      <c r="D18" s="3">
        <f t="shared" si="1"/>
        <v>19.086956521739125</v>
      </c>
      <c r="E18" s="3">
        <f t="shared" si="2"/>
        <v>-29.045368620037777</v>
      </c>
      <c r="F18">
        <f t="shared" si="3"/>
        <v>2.3156899810964044</v>
      </c>
      <c r="G18">
        <f t="shared" si="4"/>
        <v>319.88807963474858</v>
      </c>
      <c r="H18">
        <f t="shared" si="5"/>
        <v>-11.024963843512296</v>
      </c>
      <c r="I18">
        <f t="shared" si="6"/>
        <v>121.54982775075342</v>
      </c>
      <c r="J18">
        <f t="shared" si="7"/>
        <v>906.72774808324334</v>
      </c>
    </row>
    <row r="19" spans="1:10" x14ac:dyDescent="0.25">
      <c r="A19" s="2">
        <v>415</v>
      </c>
      <c r="B19" s="2">
        <v>51</v>
      </c>
      <c r="C19" s="3">
        <f t="shared" si="0"/>
        <v>7.4782608695652186</v>
      </c>
      <c r="D19" s="3">
        <f t="shared" si="1"/>
        <v>84.086956521739125</v>
      </c>
      <c r="E19" s="3">
        <f t="shared" si="2"/>
        <v>628.82419659735353</v>
      </c>
      <c r="F19">
        <f t="shared" si="3"/>
        <v>55.92438563327034</v>
      </c>
      <c r="G19">
        <f t="shared" si="4"/>
        <v>385.09286579494983</v>
      </c>
      <c r="H19">
        <f t="shared" si="5"/>
        <v>54.179822316688956</v>
      </c>
      <c r="I19">
        <f t="shared" si="6"/>
        <v>2935.4531462679865</v>
      </c>
      <c r="J19">
        <f t="shared" si="7"/>
        <v>894.43667635888187</v>
      </c>
    </row>
    <row r="20" spans="1:10" x14ac:dyDescent="0.25">
      <c r="A20" s="2">
        <v>275</v>
      </c>
      <c r="B20" s="2">
        <v>35</v>
      </c>
      <c r="C20" s="3">
        <f t="shared" si="0"/>
        <v>-8.5217391304347814</v>
      </c>
      <c r="D20" s="3">
        <f t="shared" si="1"/>
        <v>-55.913043478260875</v>
      </c>
      <c r="E20" s="3">
        <f t="shared" si="2"/>
        <v>476.47637051039698</v>
      </c>
      <c r="F20">
        <f t="shared" si="3"/>
        <v>72.620037807183337</v>
      </c>
      <c r="G20">
        <f t="shared" si="4"/>
        <v>269.17324595459206</v>
      </c>
      <c r="H20">
        <f t="shared" si="5"/>
        <v>-61.739797523668813</v>
      </c>
      <c r="I20">
        <f t="shared" si="6"/>
        <v>3811.8025982636218</v>
      </c>
      <c r="J20">
        <f t="shared" si="7"/>
        <v>33.951062705677771</v>
      </c>
    </row>
    <row r="21" spans="1:10" x14ac:dyDescent="0.25">
      <c r="A21" s="2">
        <v>480</v>
      </c>
      <c r="B21" s="2">
        <v>57</v>
      </c>
      <c r="C21" s="3">
        <f t="shared" si="0"/>
        <v>13.478260869565219</v>
      </c>
      <c r="D21" s="3">
        <f t="shared" si="1"/>
        <v>149.08695652173913</v>
      </c>
      <c r="E21" s="3">
        <f t="shared" si="2"/>
        <v>2009.4328922495276</v>
      </c>
      <c r="F21">
        <f t="shared" si="3"/>
        <v>181.66351606805296</v>
      </c>
      <c r="G21">
        <f t="shared" si="4"/>
        <v>428.56272323508404</v>
      </c>
      <c r="H21">
        <f t="shared" si="5"/>
        <v>97.649679756823161</v>
      </c>
      <c r="I21">
        <f t="shared" si="6"/>
        <v>9535.4599566101188</v>
      </c>
      <c r="J21">
        <f t="shared" si="7"/>
        <v>2645.7934409905638</v>
      </c>
    </row>
    <row r="22" spans="1:10" x14ac:dyDescent="0.25">
      <c r="A22" s="2">
        <v>268</v>
      </c>
      <c r="B22" s="2">
        <v>34</v>
      </c>
      <c r="C22" s="3">
        <f t="shared" si="0"/>
        <v>-9.5217391304347814</v>
      </c>
      <c r="D22" s="3">
        <f t="shared" si="1"/>
        <v>-62.913043478260875</v>
      </c>
      <c r="E22" s="3">
        <f t="shared" si="2"/>
        <v>599.04158790170129</v>
      </c>
      <c r="F22">
        <f t="shared" si="3"/>
        <v>90.6635160680529</v>
      </c>
      <c r="G22">
        <f t="shared" si="4"/>
        <v>261.92826971456969</v>
      </c>
      <c r="H22">
        <f t="shared" si="5"/>
        <v>-68.98477376369118</v>
      </c>
      <c r="I22">
        <f t="shared" si="6"/>
        <v>4758.8990112276551</v>
      </c>
      <c r="J22">
        <f t="shared" si="7"/>
        <v>36.865908659011581</v>
      </c>
    </row>
    <row r="23" spans="1:10" x14ac:dyDescent="0.25">
      <c r="A23" s="2">
        <v>400</v>
      </c>
      <c r="B23" s="2">
        <v>48</v>
      </c>
      <c r="C23" s="3">
        <f t="shared" si="0"/>
        <v>4.4782608695652186</v>
      </c>
      <c r="D23" s="3">
        <f t="shared" si="1"/>
        <v>69.086956521739125</v>
      </c>
      <c r="E23" s="3">
        <f t="shared" si="2"/>
        <v>309.38941398865791</v>
      </c>
      <c r="F23">
        <f t="shared" si="3"/>
        <v>20.054820415879028</v>
      </c>
      <c r="G23">
        <f t="shared" si="4"/>
        <v>363.35793707488278</v>
      </c>
      <c r="H23">
        <f t="shared" si="5"/>
        <v>32.44489359662191</v>
      </c>
      <c r="I23">
        <f t="shared" si="6"/>
        <v>1052.6711204961173</v>
      </c>
      <c r="J23">
        <f t="shared" si="7"/>
        <v>1342.6407754082495</v>
      </c>
    </row>
    <row r="24" spans="1:10" x14ac:dyDescent="0.25">
      <c r="A24" s="2">
        <v>470</v>
      </c>
      <c r="B24" s="2">
        <v>55</v>
      </c>
      <c r="C24" s="3">
        <f t="shared" si="0"/>
        <v>11.478260869565219</v>
      </c>
      <c r="D24" s="3">
        <f t="shared" si="1"/>
        <v>139.08695652173913</v>
      </c>
      <c r="E24" s="3">
        <f t="shared" si="2"/>
        <v>1596.4763705103971</v>
      </c>
      <c r="F24">
        <f t="shared" si="3"/>
        <v>131.75047258979208</v>
      </c>
      <c r="G24">
        <f t="shared" si="4"/>
        <v>414.0727707550393</v>
      </c>
      <c r="H24">
        <f t="shared" si="5"/>
        <v>83.159727276778426</v>
      </c>
      <c r="I24">
        <f t="shared" si="6"/>
        <v>6915.5402407481661</v>
      </c>
      <c r="J24">
        <f t="shared" si="7"/>
        <v>3127.8549710183875</v>
      </c>
    </row>
    <row r="25" spans="1:10" x14ac:dyDescent="0.25">
      <c r="A25">
        <f>AVERAGE(A2:A24)</f>
        <v>330.91304347826087</v>
      </c>
      <c r="B25">
        <f>AVERAGE(B2:B24)</f>
        <v>43.521739130434781</v>
      </c>
      <c r="E25" s="3">
        <f>SUM(E2:E24)</f>
        <v>20284.043478260872</v>
      </c>
      <c r="F25">
        <f>SUM(F2:F24)</f>
        <v>2799.739130434783</v>
      </c>
      <c r="I25" s="5">
        <f>SUM(I2:I24)</f>
        <v>146957.41305158054</v>
      </c>
      <c r="J25" s="5">
        <f>SUM(J2:J24)</f>
        <v>260226.41303537597</v>
      </c>
    </row>
    <row r="26" spans="1:10" x14ac:dyDescent="0.25">
      <c r="A26">
        <f>_xlfn.VAR.S(A2:A24)</f>
        <v>18508.355731225296</v>
      </c>
    </row>
    <row r="27" spans="1:10" x14ac:dyDescent="0.25">
      <c r="B27" s="5" t="s">
        <v>10</v>
      </c>
      <c r="C27" s="5"/>
      <c r="D27" s="5"/>
      <c r="E27" s="5">
        <f>E25/F25</f>
        <v>7.2449762400223623</v>
      </c>
      <c r="F27" t="s">
        <v>11</v>
      </c>
      <c r="G27">
        <f>A26/F25</f>
        <v>6.6107429545948655</v>
      </c>
    </row>
    <row r="28" spans="1:10" x14ac:dyDescent="0.25">
      <c r="B28" s="5" t="s">
        <v>12</v>
      </c>
      <c r="C28" s="5"/>
      <c r="D28" s="5"/>
      <c r="E28" s="5">
        <f>A25-(E27*B25)</f>
        <v>15.599077553809366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B4" sqref="B4:F6"/>
    </sheetView>
  </sheetViews>
  <sheetFormatPr defaultRowHeight="15" x14ac:dyDescent="0.25"/>
  <cols>
    <col min="6" max="6" width="13.42578125" bestFit="1" customWidth="1"/>
  </cols>
  <sheetData>
    <row r="2" spans="1:6" ht="15.75" thickBot="1" x14ac:dyDescent="0.3">
      <c r="A2" t="s">
        <v>13</v>
      </c>
    </row>
    <row r="3" spans="1:6" x14ac:dyDescent="0.25">
      <c r="A3" s="8"/>
      <c r="B3" s="8" t="s">
        <v>14</v>
      </c>
      <c r="C3" s="8" t="s">
        <v>15</v>
      </c>
      <c r="D3" s="8" t="s">
        <v>16</v>
      </c>
      <c r="E3" s="8" t="s">
        <v>17</v>
      </c>
      <c r="F3" s="8" t="s">
        <v>18</v>
      </c>
    </row>
    <row r="4" spans="1:6" x14ac:dyDescent="0.25">
      <c r="A4" s="6" t="s">
        <v>19</v>
      </c>
      <c r="B4" s="6"/>
      <c r="C4" s="6"/>
      <c r="D4" s="6"/>
      <c r="E4" s="6"/>
      <c r="F4" s="6"/>
    </row>
    <row r="5" spans="1:6" x14ac:dyDescent="0.25">
      <c r="A5" s="6" t="s">
        <v>20</v>
      </c>
      <c r="B5" s="6"/>
      <c r="C5" s="6"/>
      <c r="D5" s="6"/>
      <c r="E5" s="6"/>
      <c r="F5" s="6"/>
    </row>
    <row r="6" spans="1:6" ht="15.75" thickBot="1" x14ac:dyDescent="0.3">
      <c r="A6" s="7" t="s">
        <v>21</v>
      </c>
      <c r="B6" s="7"/>
      <c r="C6" s="7"/>
      <c r="D6" s="7"/>
      <c r="E6" s="7"/>
      <c r="F6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Linear regression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2019-01-09T09:29:03Z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c80ec44f-f274-4d97-9039-ae9c57386d11</vt:lpwstr>
  </property>
</Properties>
</file>