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8460" yWindow="460" windowWidth="24100" windowHeight="180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F46" i="1"/>
  <c r="F21" i="1"/>
  <c r="F20" i="1"/>
  <c r="F77" i="1"/>
  <c r="I77" i="1"/>
  <c r="F73" i="1"/>
  <c r="F75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36" i="1"/>
  <c r="F45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<sst xmlns="http://schemas.openxmlformats.org/spreadsheetml/2006/main" count="507" uniqueCount="199">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</sst>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5" zoomScale="99" workbookViewId="0">
      <selection activeCell="F77" sqref="F77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13">
        <v>3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kshedDM1</f>
        <v>3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196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182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183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184</v>
      </c>
      <c r="C73" s="8" t="s">
        <v>68</v>
      </c>
      <c r="D73" s="8" t="s">
        <v>184</v>
      </c>
      <c r="E73" s="2" t="s">
        <v>184</v>
      </c>
      <c r="F73" s="3">
        <f>1200*6.67</f>
        <v>8004</v>
      </c>
      <c r="G73" s="2" t="s">
        <v>185</v>
      </c>
      <c r="H73" s="2" t="s">
        <v>53</v>
      </c>
      <c r="I73" s="12" t="str">
        <f t="shared" ca="1" si="2"/>
        <v>=1200*6.67</v>
      </c>
      <c r="J73" s="9" t="s">
        <v>186</v>
      </c>
    </row>
    <row r="74" spans="1:10" s="6" customFormat="1" x14ac:dyDescent="0.2">
      <c r="A74" s="8">
        <v>73</v>
      </c>
      <c r="B74" s="8" t="s">
        <v>184</v>
      </c>
      <c r="C74" s="8" t="s">
        <v>68</v>
      </c>
      <c r="D74" s="8" t="s">
        <v>189</v>
      </c>
      <c r="E74" s="2" t="s">
        <v>188</v>
      </c>
      <c r="F74" s="3">
        <v>21</v>
      </c>
      <c r="G74" s="2" t="s">
        <v>190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192</v>
      </c>
      <c r="E75" s="2" t="s">
        <v>187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194</v>
      </c>
      <c r="E76" s="2" t="s">
        <v>195</v>
      </c>
      <c r="F76" s="3">
        <f>kshedDM3+keDM3</f>
        <v>3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193</v>
      </c>
      <c r="E77" s="2" t="s">
        <v>191</v>
      </c>
      <c r="F77" s="16">
        <f>keDMtot*M30_/(k31D_thurber*Cavg)</f>
        <v>1.5960519921725189E-2</v>
      </c>
      <c r="G77" s="17" t="s">
        <v>3</v>
      </c>
      <c r="H77" s="17" t="s">
        <v>197</v>
      </c>
      <c r="I77" s="21" t="str">
        <f t="shared" ca="1" si="2"/>
        <v>=keDMtot*M30_/(k31D_thurber*Cavg)</v>
      </c>
      <c r="J77" s="9" t="s">
        <v>198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1" priority="30" operator="containsText" text="derived">
      <formula>NOT(ISERROR(SEARCH("derived",F293)))</formula>
    </cfRule>
  </conditionalFormatting>
  <conditionalFormatting sqref="J8">
    <cfRule type="expression" dxfId="30" priority="28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79:H79 C67:H68 J29:K30 C39:H46 J35:K52 C35:E36 I67:K79 A4:A77">
    <cfRule type="containsText" dxfId="29" priority="27" operator="containsText" text="calc">
      <formula>NOT(ISERROR(SEARCH("calc",A1)))</formula>
    </cfRule>
  </conditionalFormatting>
  <conditionalFormatting sqref="H80:I1048576 H79 H67:H72 H1:I66 I67:I79">
    <cfRule type="containsText" dxfId="28" priority="25" operator="containsText" text="literature">
      <formula>NOT(ISERROR(SEARCH("literature",H1)))</formula>
    </cfRule>
    <cfRule type="containsText" dxfId="27" priority="26" operator="containsText" text="guess">
      <formula>NOT(ISERROR(SEARCH("guess",H1)))</formula>
    </cfRule>
  </conditionalFormatting>
  <conditionalFormatting sqref="H53:I66 H1:I38 I37:I52 H80:I1048576 H79 H67:H72 H39:H52 I67:I79">
    <cfRule type="containsText" dxfId="26" priority="20" operator="containsText" text="not used">
      <formula>NOT(ISERROR(SEARCH("not used",H1)))</formula>
    </cfRule>
    <cfRule type="containsText" dxfId="25" priority="21" operator="containsText" text="literature">
      <formula>NOT(ISERROR(SEARCH("literature",H1)))</formula>
    </cfRule>
    <cfRule type="containsText" dxfId="24" priority="22" operator="containsText" text="guess">
      <formula>NOT(ISERROR(SEARCH("guess",H1)))</formula>
    </cfRule>
    <cfRule type="containsText" dxfId="23" priority="23" operator="containsText" text="calc">
      <formula>NOT(ISERROR(SEARCH("calc",H1)))</formula>
    </cfRule>
    <cfRule type="containsText" dxfId="22" priority="24" operator="containsText" text="check">
      <formula>NOT(ISERROR(SEARCH("check",H1)))</formula>
    </cfRule>
  </conditionalFormatting>
  <conditionalFormatting sqref="H79:H1048576 H1:H72">
    <cfRule type="containsText" dxfId="21" priority="19" operator="containsText" text="internal data">
      <formula>NOT(ISERROR(SEARCH("internal data",H1)))</formula>
    </cfRule>
  </conditionalFormatting>
  <conditionalFormatting sqref="H73:H77">
    <cfRule type="containsText" dxfId="20" priority="9" operator="containsText" text="calc">
      <formula>NOT(ISERROR(SEARCH("calc",H73)))</formula>
    </cfRule>
  </conditionalFormatting>
  <conditionalFormatting sqref="H73:H77">
    <cfRule type="containsText" dxfId="19" priority="7" operator="containsText" text="literature">
      <formula>NOT(ISERROR(SEARCH("literature",H73)))</formula>
    </cfRule>
    <cfRule type="containsText" dxfId="18" priority="8" operator="containsText" text="guess">
      <formula>NOT(ISERROR(SEARCH("guess",H73)))</formula>
    </cfRule>
  </conditionalFormatting>
  <conditionalFormatting sqref="H73:H77">
    <cfRule type="containsText" dxfId="17" priority="2" operator="containsText" text="not used">
      <formula>NOT(ISERROR(SEARCH("not used",H73)))</formula>
    </cfRule>
    <cfRule type="containsText" dxfId="16" priority="3" operator="containsText" text="literature">
      <formula>NOT(ISERROR(SEARCH("literature",H73)))</formula>
    </cfRule>
    <cfRule type="containsText" dxfId="15" priority="4" operator="containsText" text="guess">
      <formula>NOT(ISERROR(SEARCH("guess",H73)))</formula>
    </cfRule>
    <cfRule type="containsText" dxfId="14" priority="5" operator="containsText" text="calc">
      <formula>NOT(ISERROR(SEARCH("calc",H73)))</formula>
    </cfRule>
    <cfRule type="containsText" dxfId="13" priority="6" operator="containsText" text="check">
      <formula>NOT(ISERROR(SEARCH("check",H73)))</formula>
    </cfRule>
  </conditionalFormatting>
  <conditionalFormatting sqref="H73:H77">
    <cfRule type="containsText" dxfId="12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2018-03-29T18:52:52Z</dcterms:modified>
</cp:coreProperties>
</file>