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\Desktop\디지털금융 프로그래밍\강의자료\9주차\"/>
    </mc:Choice>
  </mc:AlternateContent>
  <xr:revisionPtr revIDLastSave="0" documentId="8_{12637D4A-E730-499D-A83C-F255A1CDB2E9}" xr6:coauthVersionLast="36" xr6:coauthVersionMax="36" xr10:uidLastSave="{00000000-0000-0000-0000-000000000000}"/>
  <bookViews>
    <workbookView xWindow="0" yWindow="0" windowWidth="28800" windowHeight="12180" activeTab="1" xr2:uid="{FFED4E66-476A-4293-B41F-54DF38192380}"/>
  </bookViews>
  <sheets>
    <sheet name="PositiveWealth" sheetId="1" r:id="rId1"/>
    <sheet name="cush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24" i="2" l="1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G15" i="2" s="1"/>
  <c r="D15" i="2"/>
  <c r="C15" i="2"/>
  <c r="B15" i="2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C14" i="1"/>
  <c r="D14" i="1" s="1"/>
  <c r="H15" i="2" l="1"/>
  <c r="I15" i="2" s="1"/>
  <c r="B16" i="2" s="1"/>
  <c r="G14" i="1"/>
  <c r="I14" i="1" s="1"/>
  <c r="B15" i="1" s="1"/>
  <c r="C16" i="2" l="1"/>
  <c r="C15" i="1"/>
  <c r="D16" i="2" l="1"/>
  <c r="G16" i="2" s="1"/>
  <c r="D15" i="1"/>
  <c r="G15" i="1" s="1"/>
  <c r="I15" i="1" s="1"/>
  <c r="B16" i="1" s="1"/>
  <c r="H16" i="2" l="1"/>
  <c r="I16" i="2" s="1"/>
  <c r="B17" i="2" s="1"/>
  <c r="C16" i="1"/>
  <c r="C17" i="2" l="1"/>
  <c r="D17" i="2" s="1"/>
  <c r="D16" i="1"/>
  <c r="G16" i="1" s="1"/>
  <c r="I16" i="1" s="1"/>
  <c r="B17" i="1" s="1"/>
  <c r="G17" i="2" l="1"/>
  <c r="C17" i="1"/>
  <c r="D17" i="1" s="1"/>
  <c r="H17" i="2" l="1"/>
  <c r="I17" i="2" s="1"/>
  <c r="B18" i="2" s="1"/>
  <c r="G17" i="1"/>
  <c r="I17" i="1" s="1"/>
  <c r="B18" i="1" s="1"/>
  <c r="C18" i="2" l="1"/>
  <c r="D18" i="2" s="1"/>
  <c r="C18" i="1"/>
  <c r="G18" i="2" l="1"/>
  <c r="D18" i="1"/>
  <c r="G18" i="1" s="1"/>
  <c r="I18" i="1" s="1"/>
  <c r="B19" i="1" s="1"/>
  <c r="H18" i="2" l="1"/>
  <c r="I18" i="2" s="1"/>
  <c r="B19" i="2" s="1"/>
  <c r="C19" i="1"/>
  <c r="C19" i="2" l="1"/>
  <c r="D19" i="1"/>
  <c r="G19" i="1" s="1"/>
  <c r="I19" i="1" s="1"/>
  <c r="B20" i="1" s="1"/>
  <c r="D19" i="2" l="1"/>
  <c r="G19" i="2" s="1"/>
  <c r="C20" i="1"/>
  <c r="H19" i="2" l="1"/>
  <c r="I19" i="2" s="1"/>
  <c r="B20" i="2" s="1"/>
  <c r="D20" i="1"/>
  <c r="G20" i="1" s="1"/>
  <c r="I20" i="1" s="1"/>
  <c r="B21" i="1" s="1"/>
  <c r="C20" i="2" l="1"/>
  <c r="C21" i="1"/>
  <c r="D20" i="2" l="1"/>
  <c r="G20" i="2" s="1"/>
  <c r="D21" i="1"/>
  <c r="G21" i="1" s="1"/>
  <c r="I21" i="1" s="1"/>
  <c r="B22" i="1" s="1"/>
  <c r="H20" i="2" l="1"/>
  <c r="I20" i="2" s="1"/>
  <c r="B21" i="2" s="1"/>
  <c r="C22" i="1"/>
  <c r="D22" i="1" s="1"/>
  <c r="C21" i="2" l="1"/>
  <c r="D21" i="2" s="1"/>
  <c r="G22" i="1"/>
  <c r="I22" i="1" s="1"/>
  <c r="B23" i="1" s="1"/>
  <c r="G21" i="2" l="1"/>
  <c r="C23" i="1"/>
  <c r="H21" i="2" l="1"/>
  <c r="I21" i="2" s="1"/>
  <c r="B22" i="2" s="1"/>
  <c r="D23" i="1"/>
  <c r="G23" i="1" s="1"/>
  <c r="I23" i="1" s="1"/>
  <c r="J23" i="1" s="1"/>
  <c r="C22" i="2" l="1"/>
  <c r="D22" i="2" s="1"/>
  <c r="G22" i="2" l="1"/>
  <c r="H22" i="2" l="1"/>
  <c r="I22" i="2" s="1"/>
  <c r="B23" i="2" s="1"/>
  <c r="C23" i="2" l="1"/>
  <c r="D23" i="2" l="1"/>
  <c r="G23" i="2" s="1"/>
  <c r="H23" i="2" l="1"/>
  <c r="I23" i="2" s="1"/>
  <c r="B24" i="2" s="1"/>
  <c r="C24" i="2" l="1"/>
  <c r="D24" i="2" l="1"/>
  <c r="G24" i="2" s="1"/>
  <c r="H24" i="2" l="1"/>
  <c r="I24" i="2" s="1"/>
  <c r="J24" i="2" s="1"/>
</calcChain>
</file>

<file path=xl/sharedStrings.xml><?xml version="1.0" encoding="utf-8"?>
<sst xmlns="http://schemas.openxmlformats.org/spreadsheetml/2006/main" count="74" uniqueCount="40">
  <si>
    <t>Monte-Carlo Simulation: Investment and Retirement</t>
    <phoneticPr fontId="3" type="noConversion"/>
  </si>
  <si>
    <t>Age</t>
    <phoneticPr fontId="3" type="noConversion"/>
  </si>
  <si>
    <t>Wealth</t>
    <phoneticPr fontId="3" type="noConversion"/>
  </si>
  <si>
    <t>Initial</t>
    <phoneticPr fontId="3" type="noConversion"/>
  </si>
  <si>
    <t>Deposit rate</t>
    <phoneticPr fontId="3" type="noConversion"/>
  </si>
  <si>
    <t>rate</t>
    <phoneticPr fontId="3" type="noConversion"/>
  </si>
  <si>
    <t>Expected stock return</t>
    <phoneticPr fontId="3" type="noConversion"/>
  </si>
  <si>
    <t>mu</t>
    <phoneticPr fontId="3" type="noConversion"/>
  </si>
  <si>
    <t>Volatility</t>
    <phoneticPr fontId="3" type="noConversion"/>
  </si>
  <si>
    <t>vol</t>
    <phoneticPr fontId="3" type="noConversion"/>
  </si>
  <si>
    <t>Proportion invested in stock</t>
    <phoneticPr fontId="3" type="noConversion"/>
  </si>
  <si>
    <t>prop</t>
    <phoneticPr fontId="3" type="noConversion"/>
  </si>
  <si>
    <t>Annual drawdown</t>
    <phoneticPr fontId="3" type="noConversion"/>
  </si>
  <si>
    <t>draw</t>
    <phoneticPr fontId="3" type="noConversion"/>
  </si>
  <si>
    <t>Years of investment</t>
    <phoneticPr fontId="3" type="noConversion"/>
  </si>
  <si>
    <t>N</t>
    <phoneticPr fontId="3" type="noConversion"/>
  </si>
  <si>
    <t>Number of simulations</t>
    <phoneticPr fontId="3" type="noConversion"/>
  </si>
  <si>
    <t>M</t>
    <phoneticPr fontId="3" type="noConversion"/>
  </si>
  <si>
    <t>Year</t>
    <phoneticPr fontId="3" type="noConversion"/>
  </si>
  <si>
    <t>Wealth at 
beginning 
of year</t>
    <phoneticPr fontId="3" type="noConversion"/>
  </si>
  <si>
    <t>Stock</t>
    <phoneticPr fontId="3" type="noConversion"/>
  </si>
  <si>
    <t>Deposit</t>
    <phoneticPr fontId="3" type="noConversion"/>
  </si>
  <si>
    <t>Normal
random
variable</t>
    <phoneticPr fontId="3" type="noConversion"/>
  </si>
  <si>
    <t>1+return
on stock</t>
    <phoneticPr fontId="3" type="noConversion"/>
  </si>
  <si>
    <t>Wealth at 
end of year</t>
    <phoneticPr fontId="3" type="noConversion"/>
  </si>
  <si>
    <t>Drawdown</t>
    <phoneticPr fontId="3" type="noConversion"/>
  </si>
  <si>
    <t>After 
drawdown</t>
    <phoneticPr fontId="3" type="noConversion"/>
  </si>
  <si>
    <t>Left at
end of 10
years</t>
    <phoneticPr fontId="3" type="noConversion"/>
  </si>
  <si>
    <t>W</t>
    <phoneticPr fontId="3" type="noConversion"/>
  </si>
  <si>
    <t>S</t>
    <phoneticPr fontId="3" type="noConversion"/>
  </si>
  <si>
    <t>D</t>
    <phoneticPr fontId="3" type="noConversion"/>
  </si>
  <si>
    <t>e</t>
    <phoneticPr fontId="3" type="noConversion"/>
  </si>
  <si>
    <t>R</t>
    <phoneticPr fontId="3" type="noConversion"/>
  </si>
  <si>
    <t>W1</t>
    <phoneticPr fontId="3" type="noConversion"/>
  </si>
  <si>
    <t>W2</t>
    <phoneticPr fontId="3" type="noConversion"/>
  </si>
  <si>
    <t>Planning your retirement
Using a safety cushion of 3</t>
    <phoneticPr fontId="3" type="noConversion"/>
  </si>
  <si>
    <t>Safety cushion</t>
    <phoneticPr fontId="3" type="noConversion"/>
  </si>
  <si>
    <t>cushion</t>
    <phoneticPr fontId="3" type="noConversion"/>
  </si>
  <si>
    <t>W3</t>
    <phoneticPr fontId="3" type="noConversion"/>
  </si>
  <si>
    <t>drawdown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</si>
</sst>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0_ "/>
    <numFmt numFmtId="177" formatCode="_-* #,##0.0000_-;\-* #,##0.0000_-;_-* &quot;-&quot;_-;_-@_-"/>
    <numFmt numFmtId="178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178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FAA7-8415-4660-95BF-CECA1E8E3E31}">
  <dimension ref="A1:J24"/>
  <sheetViews>
    <sheetView topLeftCell="A13" workbookViewId="0">
      <selection activeCell="E24" sqref="E24"/>
    </sheetView>
  </sheetViews>
  <sheetFormatPr defaultRowHeight="16.5" x14ac:dyDescent="0.3"/>
  <cols>
    <col min="1" max="1" width="28.5" customWidth="1"/>
    <col min="2" max="2" width="12" customWidth="1"/>
    <col min="4" max="4" width="10.5" customWidth="1"/>
    <col min="7" max="7" width="11.375" customWidth="1"/>
    <col min="8" max="8" width="11.125" customWidth="1"/>
    <col min="9" max="9" width="10.875" customWidth="1"/>
    <col min="10" max="10" width="11.625" customWidth="1"/>
  </cols>
  <sheetData>
    <row r="1" spans="1:10" ht="26.25" x14ac:dyDescent="0.3">
      <c r="A1" s="1" t="s">
        <v>0</v>
      </c>
    </row>
    <row r="3" spans="1:10" x14ac:dyDescent="0.3">
      <c r="A3" t="s">
        <v>1</v>
      </c>
      <c r="B3">
        <v>65</v>
      </c>
    </row>
    <row r="4" spans="1:10" x14ac:dyDescent="0.3">
      <c r="A4" t="s">
        <v>2</v>
      </c>
      <c r="B4" s="2">
        <v>1000000</v>
      </c>
      <c r="C4" s="3" t="s">
        <v>3</v>
      </c>
    </row>
    <row r="5" spans="1:10" x14ac:dyDescent="0.3">
      <c r="A5" t="s">
        <v>4</v>
      </c>
      <c r="B5" s="4">
        <v>0.08</v>
      </c>
      <c r="C5" s="3" t="s">
        <v>5</v>
      </c>
    </row>
    <row r="6" spans="1:10" x14ac:dyDescent="0.3">
      <c r="A6" t="s">
        <v>6</v>
      </c>
      <c r="B6" s="4">
        <v>0.1</v>
      </c>
      <c r="C6" s="3" t="s">
        <v>7</v>
      </c>
    </row>
    <row r="7" spans="1:10" x14ac:dyDescent="0.3">
      <c r="A7" t="s">
        <v>8</v>
      </c>
      <c r="B7" s="4">
        <v>0.4</v>
      </c>
      <c r="C7" s="3" t="s">
        <v>9</v>
      </c>
    </row>
    <row r="8" spans="1:10" x14ac:dyDescent="0.3">
      <c r="A8" t="s">
        <v>10</v>
      </c>
      <c r="B8" s="4">
        <v>0.4</v>
      </c>
      <c r="C8" s="3" t="s">
        <v>11</v>
      </c>
    </row>
    <row r="9" spans="1:10" x14ac:dyDescent="0.3">
      <c r="A9" t="s">
        <v>12</v>
      </c>
      <c r="B9" s="2">
        <v>100000</v>
      </c>
      <c r="C9" s="3" t="s">
        <v>13</v>
      </c>
    </row>
    <row r="10" spans="1:10" x14ac:dyDescent="0.3">
      <c r="A10" t="s">
        <v>14</v>
      </c>
      <c r="B10" s="2">
        <v>10</v>
      </c>
      <c r="C10" s="3" t="s">
        <v>15</v>
      </c>
    </row>
    <row r="11" spans="1:10" x14ac:dyDescent="0.3">
      <c r="A11" t="s">
        <v>16</v>
      </c>
      <c r="B11" s="2">
        <v>1000</v>
      </c>
      <c r="C11" s="3" t="s">
        <v>17</v>
      </c>
    </row>
    <row r="13" spans="1:10" ht="49.5" x14ac:dyDescent="0.3">
      <c r="A13" s="3" t="s">
        <v>18</v>
      </c>
      <c r="B13" s="5" t="s">
        <v>19</v>
      </c>
      <c r="C13" s="3" t="s">
        <v>20</v>
      </c>
      <c r="D13" s="3" t="s">
        <v>21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5" t="s">
        <v>27</v>
      </c>
    </row>
    <row r="14" spans="1:10" x14ac:dyDescent="0.3">
      <c r="A14" s="6">
        <v>1</v>
      </c>
      <c r="B14" s="7">
        <f>B4</f>
        <v>1000000</v>
      </c>
      <c r="C14" s="7">
        <f>B14*$B$8</f>
        <v>400000</v>
      </c>
      <c r="D14" s="7">
        <f>B14-C14</f>
        <v>600000</v>
      </c>
      <c r="E14" s="8">
        <f ca="1">NORMSINV(RAND())</f>
        <v>-0.35577200824006749</v>
      </c>
      <c r="F14" s="9">
        <f ca="1">EXP(($B$6-0.5*$B$7^2)+$B$7*E14)</f>
        <v>0.88487507396825882</v>
      </c>
      <c r="G14" s="2">
        <f ca="1">C14*F14+D14*(1+$B$5)</f>
        <v>1001950.0295873035</v>
      </c>
      <c r="H14" s="7">
        <f>$B$9</f>
        <v>100000</v>
      </c>
      <c r="I14" s="7">
        <f ca="1">G14-H14</f>
        <v>901950.02958730352</v>
      </c>
    </row>
    <row r="15" spans="1:10" x14ac:dyDescent="0.3">
      <c r="A15" s="6">
        <v>2</v>
      </c>
      <c r="B15" s="7">
        <f ca="1">I14</f>
        <v>901950.02958730352</v>
      </c>
      <c r="C15" s="7">
        <f t="shared" ref="C15:C23" ca="1" si="0">B15*$B$8</f>
        <v>360780.01183492143</v>
      </c>
      <c r="D15" s="7">
        <f t="shared" ref="D15:D23" ca="1" si="1">B15-C15</f>
        <v>541170.01775238209</v>
      </c>
      <c r="E15" s="8">
        <f t="shared" ref="E15:E23" ca="1" si="2">NORMSINV(RAND())</f>
        <v>7.5473719581169607E-2</v>
      </c>
      <c r="F15" s="9">
        <f t="shared" ref="F15:F23" ca="1" si="3">EXP(($B$6-0.5*$B$7^2)+$B$7*E15)</f>
        <v>1.0514703183318845</v>
      </c>
      <c r="G15" s="2">
        <f t="shared" ref="G15:G23" ca="1" si="4">C15*F15+D15*(1+$B$5)</f>
        <v>963813.09306441864</v>
      </c>
      <c r="H15" s="7">
        <f t="shared" ref="H15:H23" si="5">$B$9</f>
        <v>100000</v>
      </c>
      <c r="I15" s="7">
        <f t="shared" ref="I15:I23" ca="1" si="6">G15-H15</f>
        <v>863813.09306441864</v>
      </c>
    </row>
    <row r="16" spans="1:10" x14ac:dyDescent="0.3">
      <c r="A16" s="6">
        <v>3</v>
      </c>
      <c r="B16" s="7">
        <f t="shared" ref="B16:B23" ca="1" si="7">I15</f>
        <v>863813.09306441864</v>
      </c>
      <c r="C16" s="7">
        <f t="shared" ca="1" si="0"/>
        <v>345525.23722576746</v>
      </c>
      <c r="D16" s="7">
        <f t="shared" ca="1" si="1"/>
        <v>518287.85583865119</v>
      </c>
      <c r="E16" s="8">
        <f t="shared" ca="1" si="2"/>
        <v>0.87342587374610692</v>
      </c>
      <c r="F16" s="9">
        <f t="shared" ca="1" si="3"/>
        <v>1.446823334761111</v>
      </c>
      <c r="G16" s="2">
        <f t="shared" ca="1" si="4"/>
        <v>1059664.8602728522</v>
      </c>
      <c r="H16" s="7">
        <f t="shared" si="5"/>
        <v>100000</v>
      </c>
      <c r="I16" s="7">
        <f t="shared" ca="1" si="6"/>
        <v>959664.86027285224</v>
      </c>
    </row>
    <row r="17" spans="1:10" x14ac:dyDescent="0.3">
      <c r="A17" s="6">
        <v>4</v>
      </c>
      <c r="B17" s="7">
        <f t="shared" ca="1" si="7"/>
        <v>959664.86027285224</v>
      </c>
      <c r="C17" s="7">
        <f t="shared" ca="1" si="0"/>
        <v>383865.9441091409</v>
      </c>
      <c r="D17" s="7">
        <f t="shared" ca="1" si="1"/>
        <v>575798.91616371134</v>
      </c>
      <c r="E17" s="8">
        <f t="shared" ca="1" si="2"/>
        <v>-0.96958482077526753</v>
      </c>
      <c r="F17" s="9">
        <f t="shared" ca="1" si="3"/>
        <v>0.69223213230345459</v>
      </c>
      <c r="G17" s="2">
        <f t="shared" ca="1" si="4"/>
        <v>887587.17046615761</v>
      </c>
      <c r="H17" s="7">
        <f t="shared" si="5"/>
        <v>100000</v>
      </c>
      <c r="I17" s="7">
        <f t="shared" ca="1" si="6"/>
        <v>787587.17046615761</v>
      </c>
    </row>
    <row r="18" spans="1:10" x14ac:dyDescent="0.3">
      <c r="A18" s="6">
        <v>5</v>
      </c>
      <c r="B18" s="7">
        <f t="shared" ca="1" si="7"/>
        <v>787587.17046615761</v>
      </c>
      <c r="C18" s="7">
        <f t="shared" ca="1" si="0"/>
        <v>315034.86818646308</v>
      </c>
      <c r="D18" s="7">
        <f t="shared" ca="1" si="1"/>
        <v>472552.30227969453</v>
      </c>
      <c r="E18" s="8">
        <f t="shared" ca="1" si="2"/>
        <v>0.94014655670454361</v>
      </c>
      <c r="F18" s="9">
        <f t="shared" ca="1" si="3"/>
        <v>1.485956425748848</v>
      </c>
      <c r="G18" s="2">
        <f t="shared" ca="1" si="4"/>
        <v>978484.5731786862</v>
      </c>
      <c r="H18" s="7">
        <f t="shared" si="5"/>
        <v>100000</v>
      </c>
      <c r="I18" s="7">
        <f t="shared" ca="1" si="6"/>
        <v>878484.5731786862</v>
      </c>
    </row>
    <row r="19" spans="1:10" x14ac:dyDescent="0.3">
      <c r="A19" s="6">
        <v>6</v>
      </c>
      <c r="B19" s="7">
        <f t="shared" ca="1" si="7"/>
        <v>878484.5731786862</v>
      </c>
      <c r="C19" s="7">
        <f t="shared" ca="1" si="0"/>
        <v>351393.8292714745</v>
      </c>
      <c r="D19" s="7">
        <f t="shared" ca="1" si="1"/>
        <v>527090.7439072117</v>
      </c>
      <c r="E19" s="8">
        <f t="shared" ca="1" si="2"/>
        <v>-0.24615991526259881</v>
      </c>
      <c r="F19" s="9">
        <f t="shared" ca="1" si="3"/>
        <v>0.92453537394188456</v>
      </c>
      <c r="G19" s="2">
        <f t="shared" ca="1" si="4"/>
        <v>894134.02876616211</v>
      </c>
      <c r="H19" s="7">
        <f t="shared" si="5"/>
        <v>100000</v>
      </c>
      <c r="I19" s="7">
        <f t="shared" ca="1" si="6"/>
        <v>794134.02876616211</v>
      </c>
    </row>
    <row r="20" spans="1:10" x14ac:dyDescent="0.3">
      <c r="A20" s="6">
        <v>7</v>
      </c>
      <c r="B20" s="7">
        <f t="shared" ca="1" si="7"/>
        <v>794134.02876616211</v>
      </c>
      <c r="C20" s="7">
        <f t="shared" ca="1" si="0"/>
        <v>317653.61150646489</v>
      </c>
      <c r="D20" s="7">
        <f t="shared" ca="1" si="1"/>
        <v>476480.41725969722</v>
      </c>
      <c r="E20" s="8">
        <f t="shared" ca="1" si="2"/>
        <v>0.82545456734615419</v>
      </c>
      <c r="F20" s="9">
        <f t="shared" ca="1" si="3"/>
        <v>1.4193255967604315</v>
      </c>
      <c r="G20" s="2">
        <f t="shared" ca="1" si="4"/>
        <v>965452.75235499255</v>
      </c>
      <c r="H20" s="7">
        <f t="shared" si="5"/>
        <v>100000</v>
      </c>
      <c r="I20" s="7">
        <f t="shared" ca="1" si="6"/>
        <v>865452.75235499255</v>
      </c>
    </row>
    <row r="21" spans="1:10" x14ac:dyDescent="0.3">
      <c r="A21" s="6">
        <v>8</v>
      </c>
      <c r="B21" s="7">
        <f t="shared" ca="1" si="7"/>
        <v>865452.75235499255</v>
      </c>
      <c r="C21" s="7">
        <f t="shared" ca="1" si="0"/>
        <v>346181.10094199702</v>
      </c>
      <c r="D21" s="7">
        <f t="shared" ca="1" si="1"/>
        <v>519271.65141299553</v>
      </c>
      <c r="E21" s="8">
        <f t="shared" ca="1" si="2"/>
        <v>-0.82285619684679767</v>
      </c>
      <c r="F21" s="9">
        <f t="shared" ca="1" si="3"/>
        <v>0.7340761723278092</v>
      </c>
      <c r="G21" s="2">
        <f t="shared" ca="1" si="4"/>
        <v>814936.68103776337</v>
      </c>
      <c r="H21" s="7">
        <f t="shared" si="5"/>
        <v>100000</v>
      </c>
      <c r="I21" s="7">
        <f t="shared" ca="1" si="6"/>
        <v>714936.68103776337</v>
      </c>
    </row>
    <row r="22" spans="1:10" x14ac:dyDescent="0.3">
      <c r="A22" s="6">
        <v>9</v>
      </c>
      <c r="B22" s="7">
        <f t="shared" ca="1" si="7"/>
        <v>714936.68103776337</v>
      </c>
      <c r="C22" s="7">
        <f t="shared" ca="1" si="0"/>
        <v>285974.67241510533</v>
      </c>
      <c r="D22" s="7">
        <f t="shared" ca="1" si="1"/>
        <v>428962.00862265803</v>
      </c>
      <c r="E22" s="8">
        <f t="shared" ca="1" si="2"/>
        <v>0.4642663254948865</v>
      </c>
      <c r="F22" s="9">
        <f t="shared" ca="1" si="3"/>
        <v>1.22839265494349</v>
      </c>
      <c r="G22" s="2">
        <f t="shared" ca="1" si="4"/>
        <v>814568.15640705684</v>
      </c>
      <c r="H22" s="7">
        <f t="shared" si="5"/>
        <v>100000</v>
      </c>
      <c r="I22" s="7">
        <f t="shared" ca="1" si="6"/>
        <v>714568.15640705684</v>
      </c>
    </row>
    <row r="23" spans="1:10" x14ac:dyDescent="0.3">
      <c r="A23" s="6">
        <v>10</v>
      </c>
      <c r="B23" s="7">
        <f ca="1">I22</f>
        <v>714568.15640705684</v>
      </c>
      <c r="C23" s="7">
        <f t="shared" ca="1" si="0"/>
        <v>285827.26256282273</v>
      </c>
      <c r="D23" s="7">
        <f t="shared" ca="1" si="1"/>
        <v>428740.89384423412</v>
      </c>
      <c r="E23" s="8">
        <f t="shared" ca="1" si="2"/>
        <v>-0.29406818788886274</v>
      </c>
      <c r="F23" s="9">
        <f t="shared" ca="1" si="3"/>
        <v>0.90698689731093285</v>
      </c>
      <c r="G23" s="2">
        <f t="shared" ca="1" si="4"/>
        <v>722281.74739050481</v>
      </c>
      <c r="H23" s="7">
        <f t="shared" si="5"/>
        <v>100000</v>
      </c>
      <c r="I23" s="7">
        <f t="shared" ca="1" si="6"/>
        <v>622281.74739050481</v>
      </c>
      <c r="J23" s="7">
        <f ca="1">I23</f>
        <v>622281.74739050481</v>
      </c>
    </row>
    <row r="24" spans="1:10" x14ac:dyDescent="0.3">
      <c r="B24" s="3" t="s">
        <v>28</v>
      </c>
      <c r="C24" s="3" t="s">
        <v>29</v>
      </c>
      <c r="D24" s="3" t="s">
        <v>30</v>
      </c>
      <c r="E24" s="3" t="s">
        <v>31</v>
      </c>
      <c r="F24" s="3" t="s">
        <v>32</v>
      </c>
      <c r="G24" s="3" t="s">
        <v>33</v>
      </c>
      <c r="H24" s="3"/>
      <c r="I24" s="3" t="s">
        <v>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3F11-8BEE-4692-A8E0-3BC2E8CD830E}">
  <dimension ref="A1:K25"/>
  <sheetViews>
    <sheetView tabSelected="1" workbookViewId="0">
      <selection activeCell="H18" sqref="H18"/>
    </sheetView>
  </sheetViews>
  <sheetFormatPr defaultRowHeight="16.5" x14ac:dyDescent="0.3"/>
  <cols>
    <col min="1" max="1" width="27.25" bestFit="1" customWidth="1"/>
    <col min="2" max="2" width="10.875" bestFit="1" customWidth="1"/>
    <col min="3" max="4" width="9.375" bestFit="1" customWidth="1"/>
    <col min="5" max="5" width="10.25" customWidth="1"/>
    <col min="6" max="6" width="11.25" customWidth="1"/>
    <col min="7" max="7" width="10.875" bestFit="1" customWidth="1"/>
    <col min="8" max="8" width="11.125" bestFit="1" customWidth="1"/>
    <col min="9" max="9" width="10.125" customWidth="1"/>
    <col min="10" max="10" width="11.25" customWidth="1"/>
  </cols>
  <sheetData>
    <row r="1" spans="1:10" ht="26.25" x14ac:dyDescent="0.3">
      <c r="A1" s="15" t="s">
        <v>35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x14ac:dyDescent="0.3">
      <c r="A3" t="s">
        <v>1</v>
      </c>
      <c r="B3">
        <v>65</v>
      </c>
    </row>
    <row r="4" spans="1:10" x14ac:dyDescent="0.3">
      <c r="A4" t="s">
        <v>2</v>
      </c>
      <c r="B4" s="2">
        <v>1000000</v>
      </c>
      <c r="C4" s="3" t="s">
        <v>3</v>
      </c>
      <c r="E4" s="10"/>
      <c r="F4" s="11"/>
    </row>
    <row r="5" spans="1:10" x14ac:dyDescent="0.3">
      <c r="A5" t="s">
        <v>4</v>
      </c>
      <c r="B5" s="4">
        <v>0.08</v>
      </c>
      <c r="C5" s="3" t="s">
        <v>5</v>
      </c>
      <c r="E5" s="10"/>
      <c r="F5" s="11"/>
    </row>
    <row r="6" spans="1:10" x14ac:dyDescent="0.3">
      <c r="A6" t="s">
        <v>6</v>
      </c>
      <c r="B6" s="4">
        <v>0.1</v>
      </c>
      <c r="C6" s="3" t="s">
        <v>7</v>
      </c>
    </row>
    <row r="7" spans="1:10" x14ac:dyDescent="0.3">
      <c r="A7" t="s">
        <v>8</v>
      </c>
      <c r="B7" s="4">
        <v>0.4</v>
      </c>
      <c r="C7" s="3" t="s">
        <v>9</v>
      </c>
    </row>
    <row r="8" spans="1:10" x14ac:dyDescent="0.3">
      <c r="A8" t="s">
        <v>10</v>
      </c>
      <c r="B8" s="4">
        <v>0.4</v>
      </c>
      <c r="C8" s="3" t="s">
        <v>11</v>
      </c>
    </row>
    <row r="9" spans="1:10" x14ac:dyDescent="0.3">
      <c r="A9" s="10" t="s">
        <v>36</v>
      </c>
      <c r="B9" s="12">
        <v>3</v>
      </c>
      <c r="C9" s="13" t="s">
        <v>37</v>
      </c>
    </row>
    <row r="10" spans="1:10" x14ac:dyDescent="0.3">
      <c r="A10" t="s">
        <v>12</v>
      </c>
      <c r="B10" s="2">
        <v>100000</v>
      </c>
      <c r="C10" s="3" t="s">
        <v>13</v>
      </c>
    </row>
    <row r="11" spans="1:10" x14ac:dyDescent="0.3">
      <c r="A11" t="s">
        <v>14</v>
      </c>
      <c r="B11" s="2">
        <v>10</v>
      </c>
      <c r="C11" s="3" t="s">
        <v>15</v>
      </c>
    </row>
    <row r="12" spans="1:10" x14ac:dyDescent="0.3">
      <c r="A12" t="s">
        <v>16</v>
      </c>
      <c r="B12" s="2">
        <v>1000</v>
      </c>
      <c r="C12" s="3" t="s">
        <v>17</v>
      </c>
    </row>
    <row r="14" spans="1:10" ht="49.5" x14ac:dyDescent="0.3">
      <c r="A14" s="3" t="s">
        <v>18</v>
      </c>
      <c r="B14" s="5" t="s">
        <v>19</v>
      </c>
      <c r="C14" s="3" t="s">
        <v>20</v>
      </c>
      <c r="D14" s="3" t="s">
        <v>21</v>
      </c>
      <c r="E14" s="5" t="s">
        <v>22</v>
      </c>
      <c r="F14" s="5" t="s">
        <v>23</v>
      </c>
      <c r="G14" s="5" t="s">
        <v>24</v>
      </c>
      <c r="H14" s="5" t="s">
        <v>25</v>
      </c>
      <c r="I14" s="5" t="s">
        <v>26</v>
      </c>
      <c r="J14" s="5" t="s">
        <v>27</v>
      </c>
    </row>
    <row r="15" spans="1:10" x14ac:dyDescent="0.3">
      <c r="A15" s="6">
        <v>1</v>
      </c>
      <c r="B15" s="7">
        <f>B4</f>
        <v>1000000</v>
      </c>
      <c r="C15" s="7">
        <f>B15*$B$8</f>
        <v>400000</v>
      </c>
      <c r="D15" s="7">
        <f>B15-C15</f>
        <v>600000</v>
      </c>
      <c r="E15" s="8">
        <f ca="1">NORMSINV(RAND())</f>
        <v>-1.5447166667830414</v>
      </c>
      <c r="F15" s="9">
        <f ca="1">EXP(($B$6-0.5*$B$7^2)+$B$7*E15)</f>
        <v>0.54997268440165548</v>
      </c>
      <c r="G15" s="2">
        <f ca="1">C15*F15+D15*(1+$B$5)</f>
        <v>867989.07376066223</v>
      </c>
      <c r="H15" s="7">
        <f ca="1">IF(G15&gt;$B$9*$B$10,$B$10,G15/$B$9)</f>
        <v>100000</v>
      </c>
      <c r="I15" s="7">
        <f ca="1">G15-H15</f>
        <v>767989.07376066223</v>
      </c>
    </row>
    <row r="16" spans="1:10" x14ac:dyDescent="0.3">
      <c r="A16" s="6">
        <v>2</v>
      </c>
      <c r="B16" s="7">
        <f ca="1">I15</f>
        <v>767989.07376066223</v>
      </c>
      <c r="C16" s="7">
        <f t="shared" ref="C16:C24" ca="1" si="0">B16*$B$8</f>
        <v>307195.62950426491</v>
      </c>
      <c r="D16" s="7">
        <f t="shared" ref="D16:D24" ca="1" si="1">B16-C16</f>
        <v>460793.44425639731</v>
      </c>
      <c r="E16" s="8">
        <f t="shared" ref="E16:E24" ca="1" si="2">NORMSINV(RAND())</f>
        <v>0.2955197221203496</v>
      </c>
      <c r="F16" s="9">
        <f t="shared" ref="F16:F24" ca="1" si="3">EXP(($B$6-0.5*$B$7^2)+$B$7*E16)</f>
        <v>1.1482142263972104</v>
      </c>
      <c r="G16" s="2">
        <f t="shared" ref="G16:G24" ca="1" si="4">C16*F16+D16*(1+$B$5)</f>
        <v>850383.31188075268</v>
      </c>
      <c r="H16" s="7">
        <f t="shared" ref="H16:H24" ca="1" si="5">IF(G16&gt;$B$9*$B$10,$B$10,G16/$B$9)</f>
        <v>100000</v>
      </c>
      <c r="I16" s="7">
        <f t="shared" ref="I16:I24" ca="1" si="6">G16-H16</f>
        <v>750383.31188075268</v>
      </c>
    </row>
    <row r="17" spans="1:11" x14ac:dyDescent="0.3">
      <c r="A17" s="6">
        <v>3</v>
      </c>
      <c r="B17" s="7">
        <f t="shared" ref="B17:B24" ca="1" si="7">I16</f>
        <v>750383.31188075268</v>
      </c>
      <c r="C17" s="7">
        <f t="shared" ca="1" si="0"/>
        <v>300153.32475230109</v>
      </c>
      <c r="D17" s="7">
        <f t="shared" ca="1" si="1"/>
        <v>450229.98712845158</v>
      </c>
      <c r="E17" s="8">
        <f t="shared" ca="1" si="2"/>
        <v>-0.30146917538836704</v>
      </c>
      <c r="F17" s="9">
        <f t="shared" ca="1" si="3"/>
        <v>0.90430582830494766</v>
      </c>
      <c r="G17" s="2">
        <f t="shared" ca="1" si="4"/>
        <v>757678.78705734131</v>
      </c>
      <c r="H17" s="7">
        <f t="shared" ca="1" si="5"/>
        <v>100000</v>
      </c>
      <c r="I17" s="7">
        <f t="shared" ca="1" si="6"/>
        <v>657678.78705734131</v>
      </c>
    </row>
    <row r="18" spans="1:11" x14ac:dyDescent="0.3">
      <c r="A18" s="6">
        <v>4</v>
      </c>
      <c r="B18" s="7">
        <f t="shared" ca="1" si="7"/>
        <v>657678.78705734131</v>
      </c>
      <c r="C18" s="7">
        <f t="shared" ca="1" si="0"/>
        <v>263071.51482293656</v>
      </c>
      <c r="D18" s="7">
        <f t="shared" ca="1" si="1"/>
        <v>394607.27223440475</v>
      </c>
      <c r="E18" s="8">
        <f t="shared" ca="1" si="2"/>
        <v>-1.802991446781764</v>
      </c>
      <c r="F18" s="9">
        <f t="shared" ca="1" si="3"/>
        <v>0.4959914557516677</v>
      </c>
      <c r="G18" s="2">
        <f t="shared" ca="1" si="4"/>
        <v>556657.07761698193</v>
      </c>
      <c r="H18" s="7">
        <f t="shared" ca="1" si="5"/>
        <v>100000</v>
      </c>
      <c r="I18" s="7">
        <f t="shared" ca="1" si="6"/>
        <v>456657.07761698193</v>
      </c>
    </row>
    <row r="19" spans="1:11" x14ac:dyDescent="0.3">
      <c r="A19" s="6">
        <v>5</v>
      </c>
      <c r="B19" s="7">
        <f t="shared" ca="1" si="7"/>
        <v>456657.07761698193</v>
      </c>
      <c r="C19" s="7">
        <f t="shared" ca="1" si="0"/>
        <v>182662.83104679279</v>
      </c>
      <c r="D19" s="7">
        <f t="shared" ca="1" si="1"/>
        <v>273994.24657018913</v>
      </c>
      <c r="E19" s="8">
        <f t="shared" ca="1" si="2"/>
        <v>1.9368369417734427E-2</v>
      </c>
      <c r="F19" s="9">
        <f t="shared" ca="1" si="3"/>
        <v>1.0281358907755491</v>
      </c>
      <c r="G19" s="2">
        <f t="shared" ca="1" si="4"/>
        <v>483715.99880568229</v>
      </c>
      <c r="H19" s="7">
        <f t="shared" ca="1" si="5"/>
        <v>100000</v>
      </c>
      <c r="I19" s="7">
        <f t="shared" ca="1" si="6"/>
        <v>383715.99880568229</v>
      </c>
    </row>
    <row r="20" spans="1:11" x14ac:dyDescent="0.3">
      <c r="A20" s="6">
        <v>6</v>
      </c>
      <c r="B20" s="7">
        <f t="shared" ca="1" si="7"/>
        <v>383715.99880568229</v>
      </c>
      <c r="C20" s="7">
        <f t="shared" ca="1" si="0"/>
        <v>153486.39952227293</v>
      </c>
      <c r="D20" s="7">
        <f t="shared" ca="1" si="1"/>
        <v>230229.59928340936</v>
      </c>
      <c r="E20" s="8">
        <f t="shared" ca="1" si="2"/>
        <v>-0.5013869658772061</v>
      </c>
      <c r="F20" s="9">
        <f t="shared" ca="1" si="3"/>
        <v>0.83480694341794448</v>
      </c>
      <c r="G20" s="2">
        <f t="shared" ca="1" si="4"/>
        <v>376779.47926749627</v>
      </c>
      <c r="H20" s="7">
        <f t="shared" ca="1" si="5"/>
        <v>100000</v>
      </c>
      <c r="I20" s="7">
        <f t="shared" ca="1" si="6"/>
        <v>276779.47926749627</v>
      </c>
    </row>
    <row r="21" spans="1:11" x14ac:dyDescent="0.3">
      <c r="A21" s="6">
        <v>7</v>
      </c>
      <c r="B21" s="7">
        <f t="shared" ca="1" si="7"/>
        <v>276779.47926749627</v>
      </c>
      <c r="C21" s="7">
        <f t="shared" ca="1" si="0"/>
        <v>110711.79170699851</v>
      </c>
      <c r="D21" s="7">
        <f t="shared" ca="1" si="1"/>
        <v>166067.68756049775</v>
      </c>
      <c r="E21" s="8">
        <f t="shared" ca="1" si="2"/>
        <v>-0.51558539108449997</v>
      </c>
      <c r="F21" s="9">
        <f t="shared" ca="1" si="3"/>
        <v>0.83007920383771017</v>
      </c>
      <c r="G21" s="2">
        <f t="shared" ca="1" si="4"/>
        <v>271252.65848092933</v>
      </c>
      <c r="H21" s="7">
        <f t="shared" ca="1" si="5"/>
        <v>90417.552826976447</v>
      </c>
      <c r="I21" s="7">
        <f t="shared" ca="1" si="6"/>
        <v>180835.10565395287</v>
      </c>
    </row>
    <row r="22" spans="1:11" x14ac:dyDescent="0.3">
      <c r="A22" s="6">
        <v>8</v>
      </c>
      <c r="B22" s="7">
        <f t="shared" ca="1" si="7"/>
        <v>180835.10565395287</v>
      </c>
      <c r="C22" s="7">
        <f t="shared" ca="1" si="0"/>
        <v>72334.042261581155</v>
      </c>
      <c r="D22" s="7">
        <f t="shared" ca="1" si="1"/>
        <v>108501.06339237171</v>
      </c>
      <c r="E22" s="8">
        <f t="shared" ca="1" si="2"/>
        <v>1.407378234214997</v>
      </c>
      <c r="F22" s="9">
        <f t="shared" ca="1" si="3"/>
        <v>1.7913173406687861</v>
      </c>
      <c r="G22" s="2">
        <f t="shared" ca="1" si="4"/>
        <v>246754.37268760061</v>
      </c>
      <c r="H22" s="7">
        <f t="shared" ca="1" si="5"/>
        <v>82251.457562533542</v>
      </c>
      <c r="I22" s="7">
        <f t="shared" ca="1" si="6"/>
        <v>164502.91512506705</v>
      </c>
    </row>
    <row r="23" spans="1:11" x14ac:dyDescent="0.3">
      <c r="A23" s="6">
        <v>9</v>
      </c>
      <c r="B23" s="7">
        <f t="shared" ca="1" si="7"/>
        <v>164502.91512506705</v>
      </c>
      <c r="C23" s="7">
        <f t="shared" ca="1" si="0"/>
        <v>65801.166050026819</v>
      </c>
      <c r="D23" s="7">
        <f t="shared" ca="1" si="1"/>
        <v>98701.749075040236</v>
      </c>
      <c r="E23" s="8">
        <f t="shared" ca="1" si="2"/>
        <v>1.0064553691542113</v>
      </c>
      <c r="F23" s="9">
        <f t="shared" ca="1" si="3"/>
        <v>1.5258965632896926</v>
      </c>
      <c r="G23" s="2">
        <f t="shared" ca="1" si="4"/>
        <v>207003.66213723377</v>
      </c>
      <c r="H23" s="7">
        <f t="shared" ca="1" si="5"/>
        <v>69001.220712411261</v>
      </c>
      <c r="I23" s="7">
        <f t="shared" ca="1" si="6"/>
        <v>138002.44142482249</v>
      </c>
    </row>
    <row r="24" spans="1:11" x14ac:dyDescent="0.3">
      <c r="A24" s="6">
        <v>10</v>
      </c>
      <c r="B24" s="7">
        <f t="shared" ca="1" si="7"/>
        <v>138002.44142482249</v>
      </c>
      <c r="C24" s="7">
        <f t="shared" ca="1" si="0"/>
        <v>55200.976569929</v>
      </c>
      <c r="D24" s="7">
        <f t="shared" ca="1" si="1"/>
        <v>82801.464854893493</v>
      </c>
      <c r="E24" s="8">
        <f t="shared" ca="1" si="2"/>
        <v>0.41021615247948584</v>
      </c>
      <c r="F24" s="9">
        <f t="shared" ca="1" si="3"/>
        <v>1.2021197550694849</v>
      </c>
      <c r="G24" s="2">
        <f t="shared" ca="1" si="4"/>
        <v>155783.76647712442</v>
      </c>
      <c r="H24" s="7">
        <f t="shared" ca="1" si="5"/>
        <v>51927.922159041475</v>
      </c>
      <c r="I24" s="7">
        <f t="shared" ca="1" si="6"/>
        <v>103855.84431808293</v>
      </c>
      <c r="J24" s="7">
        <f ca="1">I24</f>
        <v>103855.84431808293</v>
      </c>
      <c r="K24" s="14" t="s">
        <v>38</v>
      </c>
    </row>
    <row r="25" spans="1:11" x14ac:dyDescent="0.3">
      <c r="B25" s="3" t="s">
        <v>28</v>
      </c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39</v>
      </c>
      <c r="I25" s="3" t="s">
        <v>34</v>
      </c>
    </row>
  </sheetData>
  <mergeCells count="1">
    <mergeCell ref="A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PositiveWealth</vt:lpstr>
      <vt:lpstr>cushion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ok</cp:lastModifiedBy>
  <dcterms:created xsi:type="dcterms:W3CDTF">2022-04-24T06:08:14Z</dcterms:created>
  <dcterms:modified xsi:type="dcterms:W3CDTF">2022-04-28T13:01:10Z</dcterms:modified>
</cp:coreProperties>
</file>