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amut\Downloads\"/>
    </mc:Choice>
  </mc:AlternateContent>
  <xr:revisionPtr revIDLastSave="0" documentId="8_{835DD28C-C642-4001-8933-60E94413360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<sst xmlns="http://schemas.openxmlformats.org/spreadsheetml/2006/main" count="93" uniqueCount="78">
  <si>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</si>
  <si>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</si>
  <si>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</si>
  <si>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</si>
  <si>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</si>
  <si>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</si>
  <si>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</si>
  <si>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</si>
  <si>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</si>
  <si>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PHP Programming</t>
  </si>
  <si>
    <t>Microsoft Project</t>
  </si>
  <si>
    <t>Database</t>
  </si>
  <si>
    <t>Javascript</t>
  </si>
  <si>
    <t>Photoshop</t>
  </si>
  <si>
    <t>Adobe Illustration</t>
  </si>
  <si>
    <t>Xampp</t>
  </si>
  <si>
    <t>Documentation</t>
  </si>
  <si>
    <t>HTML/CSS</t>
  </si>
  <si>
    <t>Email Verification</t>
  </si>
  <si>
    <t>Google API</t>
  </si>
  <si>
    <t>Paypal Integration via Sandbox</t>
  </si>
  <si>
    <t>Stripe Integration</t>
  </si>
  <si>
    <t>Security of System</t>
  </si>
  <si>
    <t>Moqups</t>
  </si>
  <si>
    <t>Oracle Apex</t>
  </si>
  <si>
    <t>Qsee</t>
  </si>
  <si>
    <t>Microsoft Office</t>
  </si>
  <si>
    <t>Visual Studio Code</t>
  </si>
  <si>
    <t>Frameworks</t>
  </si>
  <si>
    <t>Seek tutorials pertaining to building e-commerce websites through PHP on Youtube and referencing W3Schools</t>
  </si>
  <si>
    <t>Seek the lectures given by the module tutor and looking up for documentations regarding the same</t>
  </si>
  <si>
    <t>Seek tutorials pertaining to database on youtube and reviewing lecture slides provided to in the previous semester</t>
  </si>
  <si>
    <t>Seek highly rated javascript tutorial on Youtube and refer W3Schools and past lecture sessions in the appropriate module</t>
  </si>
  <si>
    <t>Seek Adobe Photoshop tutorial on Youtube</t>
  </si>
  <si>
    <t>Seek tutorials on Adobe Illustration on Youtube and refer back to the teachings in prior semester in the module(FOM)</t>
  </si>
  <si>
    <t>Seek tutorial on Youtube and reviewing past lectures in prior semesters in the module (WAT)</t>
  </si>
  <si>
    <t>Seek documentation tutorial on Youtube pertaining to the particulate</t>
  </si>
  <si>
    <t>Seek tutorial websites online and Youtube tutorials and taking reference from past lectures pertaining to the particulate</t>
  </si>
  <si>
    <t>Seek tutorial on Youtube and other relevant websites and documentations</t>
  </si>
  <si>
    <t>Seek tutorial on Youtube and documentations provided by PayPal along with TBC training sessions on the particulate</t>
  </si>
  <si>
    <t>Seek tutorial on Youtube and documentations provided by Stripe along with TBC training sessions on the particulate</t>
  </si>
  <si>
    <t>Seek for how-to-videos on Youtube for the particulate</t>
  </si>
  <si>
    <t>Seek the Mockups design tutorial on Youtube and refer back to the teachings made on the same</t>
  </si>
  <si>
    <t>Seek tutorial about database integration on Youtube and documentations provided by Oracle and refer back to past teachings</t>
  </si>
  <si>
    <t>Seek the materials provided in the Virtual Learning Environment</t>
  </si>
  <si>
    <t>Seek documentations provided by Microsoft along with viewing appropriate tutorials on it to incorporate additional feature</t>
  </si>
  <si>
    <t>Seek documentations provided by Microsoft</t>
  </si>
  <si>
    <t>Seek documentations for the concerned and tutorials</t>
  </si>
  <si>
    <t>Become more confident in using PHP while building the client requested project</t>
  </si>
  <si>
    <t>To manage project related task and to create GANT charts</t>
  </si>
  <si>
    <t>For inserting, storing, fetching the data and information for our clients project</t>
  </si>
  <si>
    <t>To add additional functionality for the undertaking</t>
  </si>
  <si>
    <t>To resize, crop, edit images that we will be using in our clients project</t>
  </si>
  <si>
    <t>For the fabrication of logo, custom icons and symbols</t>
  </si>
  <si>
    <t>For offline PHP development and PHPMYADMIN database</t>
  </si>
  <si>
    <t>To master the process of creating, managing and sharing professional level documents</t>
  </si>
  <si>
    <t>To create responsive websites according to the agreed wireframe design</t>
  </si>
  <si>
    <t>To build a system that enables users, traders and maintainers to reset their login password incase the login password has been misplaced</t>
  </si>
  <si>
    <t>To integrate Google Login in our clients project which would enable users,traders,maintainers to login/Signup quickly by using their google account</t>
  </si>
  <si>
    <t>To integrate payment system which would be used by the user to make payments online using their PayPal accounts having a peace of mind that their transactions are secured through world-class security protocols</t>
  </si>
  <si>
    <t>To integrate payment system which would be used by the user to make payments online having a peace of mind that their transactions are secured through world-class security protocols</t>
  </si>
  <si>
    <t>To make the client's project more secure and reliable</t>
  </si>
  <si>
    <t>To produce professional level mockups and wireframe designs</t>
  </si>
  <si>
    <t>To build web-apps with scalability and security in mind</t>
  </si>
  <si>
    <t>To build ERD, EERD, Use Case model and other diagrams</t>
  </si>
  <si>
    <t>To create, edit, change text documents, presentations and spreadsheets</t>
  </si>
  <si>
    <t>To use this industry standard code editor for coding, debugging, and version control purposes</t>
  </si>
  <si>
    <t>To use acceptable frameworks in the e-commerce website being built if time permits enhancing the overall outcome</t>
  </si>
  <si>
    <t>Version 1.0</t>
  </si>
  <si>
    <t>Skills Audit : Daily Bread Quintessential (DBQ MART)</t>
  </si>
  <si>
    <t>Date Reviewed: 03/03/2022</t>
  </si>
  <si>
    <t>Completed By: Daily Bread Quintessential(DBQ MART)</t>
  </si>
  <si>
    <t>Entire Team</t>
  </si>
  <si>
    <t>Entire Team Except Rohan Poudel</t>
  </si>
  <si>
    <t>Aashish Kumar Jha And Mamta K.C</t>
  </si>
  <si>
    <t>Shiva Marasini And Mamta K.C</t>
  </si>
  <si>
    <t>Aashish Kumar Jha</t>
  </si>
  <si>
    <t>Mamta K.C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</si>
</sst>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3F3F3F"/>
      <name val="Calibri"/>
      <family val="2"/>
      <scheme val="minor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8">
    <xf numFmtId="0" fontId="0" fillId="0" borderId="0" xfId="0"/>
    <xf numFmtId="0" fontId="0" fillId="3" borderId="8" xfId="0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0" fillId="4" borderId="10" xfId="0" applyFill="1" applyBorder="1" applyAlignment="1">
      <alignment wrapText="1"/>
    </xf>
    <xf numFmtId="0" fontId="5" fillId="5" borderId="10" xfId="0" applyFont="1" applyFill="1" applyBorder="1" applyAlignment="1">
      <alignment horizontal="center"/>
    </xf>
    <xf numFmtId="14" fontId="0" fillId="4" borderId="10" xfId="0" applyNumberForma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5" fillId="5" borderId="15" xfId="0" applyFont="1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wrapText="1"/>
    </xf>
    <xf numFmtId="0" fontId="5" fillId="5" borderId="17" xfId="0" applyFon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 wrapText="1"/>
    </xf>
    <xf numFmtId="0" fontId="5" fillId="5" borderId="18" xfId="0" applyFont="1" applyFill="1" applyBorder="1"/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3" fillId="3" borderId="0" xfId="0" applyFont="1" applyFill="1" applyBorder="1" applyAlignme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tabSelected="1" showRuler="0" topLeftCell="A22" zoomScaleNormal="100" workbookViewId="0">
      <selection activeCell="H8" sqref="H8"/>
    </sheetView>
  </sheetViews>
  <sheetFormatPr defaultColWidth="11" defaultRowHeight="15.75" x14ac:dyDescent="0.25"/>
  <cols>
    <col min="1" max="1" width="8.5" customWidth="1"/>
    <col min="2" max="2" width="17.5" customWidth="1"/>
    <col min="3" max="3" width="15.5" customWidth="1"/>
    <col min="4" max="4" width="51.75" customWidth="1"/>
    <col min="5" max="5" width="32.375" customWidth="1"/>
    <col min="6" max="6" width="13.125" customWidth="1"/>
    <col min="7" max="7" width="27.125" bestFit="1" customWidth="1"/>
    <col min="8" max="8" width="31.75" customWidth="1"/>
  </cols>
  <sheetData>
    <row r="1" spans="1:8" ht="15.75" customHeight="1" x14ac:dyDescent="0.25">
      <c r="A1" s="17" t="s">
        <v>69</v>
      </c>
      <c r="B1" s="18"/>
      <c r="C1" s="18"/>
      <c r="D1" s="18"/>
      <c r="E1" s="18"/>
      <c r="F1" s="18"/>
      <c r="G1" s="18"/>
      <c r="H1" s="19"/>
    </row>
    <row r="2" spans="1:8" ht="15" customHeight="1" x14ac:dyDescent="0.25">
      <c r="A2" s="20"/>
      <c r="B2" s="21"/>
      <c r="C2" s="21"/>
      <c r="D2" s="21"/>
      <c r="E2" s="21"/>
      <c r="F2" s="21"/>
      <c r="G2" s="21"/>
      <c r="H2" s="22"/>
    </row>
    <row r="3" spans="1:8" ht="15" customHeight="1" x14ac:dyDescent="0.25">
      <c r="A3" s="1"/>
      <c r="B3" s="2"/>
      <c r="C3" s="2"/>
      <c r="D3" s="2"/>
      <c r="E3" s="2"/>
      <c r="F3" s="2"/>
      <c r="G3" s="24" t="s">
        <v>0</v>
      </c>
      <c r="H3" s="25"/>
    </row>
    <row r="4" spans="1:8" ht="15" customHeight="1" x14ac:dyDescent="0.25">
      <c r="A4" s="1"/>
      <c r="B4" s="23" t="s">
        <v>70</v>
      </c>
      <c r="C4" s="23"/>
      <c r="D4" s="3" t="s">
        <v>71</v>
      </c>
      <c r="E4" s="3" t="s">
        <v>68</v>
      </c>
      <c r="F4" s="3"/>
      <c r="G4" s="26"/>
      <c r="H4" s="27"/>
    </row>
    <row r="5" spans="1:8" ht="15" customHeight="1" thickBot="1" x14ac:dyDescent="0.3">
      <c r="A5" s="1"/>
      <c r="B5" s="2"/>
      <c r="C5" s="2"/>
      <c r="D5" s="2"/>
      <c r="E5" s="2"/>
      <c r="F5" s="2"/>
      <c r="G5" s="26"/>
      <c r="H5" s="27"/>
    </row>
    <row r="6" spans="1:8" x14ac:dyDescent="0.25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</row>
    <row r="7" spans="1:8" ht="77.25" customHeight="1" x14ac:dyDescent="0.25">
      <c r="A7" s="10">
        <v>1</v>
      </c>
      <c r="B7" s="4" t="s">
        <v>9</v>
      </c>
      <c r="C7" s="5">
        <f>(3+3.5+3.5+3+3)/5</f>
        <v>3.2</v>
      </c>
      <c r="D7" s="4" t="s">
        <v>29</v>
      </c>
      <c r="E7" s="4" t="s">
        <v>48</v>
      </c>
      <c r="F7" s="5">
        <f>(12+12+10+10+12)/5</f>
        <v>11.2</v>
      </c>
      <c r="G7" s="6">
        <v>44654</v>
      </c>
      <c r="H7" s="11" t="s">
        <v>72</v>
      </c>
    </row>
    <row r="8" spans="1:8" ht="65.25" customHeight="1" x14ac:dyDescent="0.25">
      <c r="A8" s="10">
        <v>2</v>
      </c>
      <c r="B8" s="4" t="s">
        <v>10</v>
      </c>
      <c r="C8" s="5">
        <f>(1+1+1+1+1)/5</f>
        <v>1</v>
      </c>
      <c r="D8" s="4" t="s">
        <v>30</v>
      </c>
      <c r="E8" s="4" t="s">
        <v>49</v>
      </c>
      <c r="F8" s="5">
        <f>(8+8+8+6+8)/5</f>
        <v>7.6</v>
      </c>
      <c r="G8" s="6">
        <v>44631</v>
      </c>
      <c r="H8" s="11" t="s">
        <v>72</v>
      </c>
    </row>
    <row r="9" spans="1:8" ht="47.25" x14ac:dyDescent="0.25">
      <c r="A9" s="10">
        <v>3</v>
      </c>
      <c r="B9" s="4" t="s">
        <v>11</v>
      </c>
      <c r="C9" s="5">
        <f>(4+3.5+3.5+3+3)/5</f>
        <v>3.4</v>
      </c>
      <c r="D9" s="4" t="s">
        <v>31</v>
      </c>
      <c r="E9" s="4" t="s">
        <v>50</v>
      </c>
      <c r="F9" s="5">
        <f>(12+12+8+8+12)/5</f>
        <v>10.4</v>
      </c>
      <c r="G9" s="6">
        <v>44653</v>
      </c>
      <c r="H9" s="11" t="s">
        <v>72</v>
      </c>
    </row>
    <row r="10" spans="1:8" ht="47.25" x14ac:dyDescent="0.25">
      <c r="A10" s="10">
        <v>4</v>
      </c>
      <c r="B10" s="4" t="s">
        <v>12</v>
      </c>
      <c r="C10" s="5">
        <f>(3.5+3+2+2+2)/5</f>
        <v>2.5</v>
      </c>
      <c r="D10" s="4" t="s">
        <v>32</v>
      </c>
      <c r="E10" s="4" t="s">
        <v>51</v>
      </c>
      <c r="F10" s="5">
        <f>(6+6+7+6+7)/5</f>
        <v>6.4</v>
      </c>
      <c r="G10" s="6">
        <v>44655</v>
      </c>
      <c r="H10" s="11" t="s">
        <v>73</v>
      </c>
    </row>
    <row r="11" spans="1:8" ht="31.5" x14ac:dyDescent="0.25">
      <c r="A11" s="10">
        <v>5</v>
      </c>
      <c r="B11" s="4" t="s">
        <v>13</v>
      </c>
      <c r="C11" s="5">
        <f t="shared" ref="C11:C12" si="0">(5+4+3.5+3+3)/5</f>
        <v>3.7</v>
      </c>
      <c r="D11" s="4" t="s">
        <v>33</v>
      </c>
      <c r="E11" s="4" t="s">
        <v>52</v>
      </c>
      <c r="F11" s="5">
        <f>(2+2+6+3+5)/5</f>
        <v>3.6</v>
      </c>
      <c r="G11" s="6">
        <v>44638</v>
      </c>
      <c r="H11" s="11" t="s">
        <v>74</v>
      </c>
    </row>
    <row r="12" spans="1:8" ht="31.5" x14ac:dyDescent="0.25">
      <c r="A12" s="10">
        <v>6</v>
      </c>
      <c r="B12" s="4" t="s">
        <v>14</v>
      </c>
      <c r="C12" s="5">
        <f t="shared" si="0"/>
        <v>3.7</v>
      </c>
      <c r="D12" s="4" t="s">
        <v>34</v>
      </c>
      <c r="E12" s="4" t="s">
        <v>53</v>
      </c>
      <c r="F12" s="5">
        <f>(2+2+7+3+5)/5</f>
        <v>3.8</v>
      </c>
      <c r="G12" s="6">
        <v>44638</v>
      </c>
      <c r="H12" s="11" t="s">
        <v>74</v>
      </c>
    </row>
    <row r="13" spans="1:8" ht="31.5" x14ac:dyDescent="0.25">
      <c r="A13" s="10">
        <v>7</v>
      </c>
      <c r="B13" s="4" t="s">
        <v>15</v>
      </c>
      <c r="C13" s="5">
        <f>(4+4+4+3.5+3)/5</f>
        <v>3.7</v>
      </c>
      <c r="D13" s="4" t="s">
        <v>35</v>
      </c>
      <c r="E13" s="4" t="s">
        <v>54</v>
      </c>
      <c r="F13" s="5">
        <f>(8+8+2+5+8)/5</f>
        <v>6.2</v>
      </c>
      <c r="G13" s="6">
        <v>44661</v>
      </c>
      <c r="H13" s="11" t="s">
        <v>72</v>
      </c>
    </row>
    <row r="14" spans="1:8" ht="47.25" x14ac:dyDescent="0.25">
      <c r="A14" s="10">
        <v>8</v>
      </c>
      <c r="B14" s="4" t="s">
        <v>16</v>
      </c>
      <c r="C14" s="5">
        <f>(3+2+2.5+2+2)/5</f>
        <v>2.2999999999999998</v>
      </c>
      <c r="D14" s="4" t="s">
        <v>36</v>
      </c>
      <c r="E14" s="4" t="s">
        <v>55</v>
      </c>
      <c r="F14" s="5">
        <f>(6+6+6+4+7)/5</f>
        <v>5.8</v>
      </c>
      <c r="G14" s="6">
        <v>44640</v>
      </c>
      <c r="H14" s="11" t="s">
        <v>72</v>
      </c>
    </row>
    <row r="15" spans="1:8" ht="47.25" x14ac:dyDescent="0.25">
      <c r="A15" s="10">
        <v>9</v>
      </c>
      <c r="B15" s="4" t="s">
        <v>17</v>
      </c>
      <c r="C15" s="5">
        <f>(4.5+4+3.5+3.5+3)/5</f>
        <v>3.7</v>
      </c>
      <c r="D15" s="4" t="s">
        <v>37</v>
      </c>
      <c r="E15" s="4" t="s">
        <v>56</v>
      </c>
      <c r="F15" s="5">
        <f>(8+8+12+8+10)/5</f>
        <v>9.1999999999999993</v>
      </c>
      <c r="G15" s="6">
        <v>44640</v>
      </c>
      <c r="H15" s="11" t="s">
        <v>75</v>
      </c>
    </row>
    <row r="16" spans="1:8" ht="31.5" customHeight="1" x14ac:dyDescent="0.25">
      <c r="A16" s="10">
        <v>10</v>
      </c>
      <c r="B16" s="4" t="s">
        <v>18</v>
      </c>
      <c r="C16" s="5">
        <f t="shared" ref="C16:C19" si="1">(2+2+2+2+2)/5</f>
        <v>2</v>
      </c>
      <c r="D16" s="4" t="s">
        <v>38</v>
      </c>
      <c r="E16" s="4" t="s">
        <v>57</v>
      </c>
      <c r="F16" s="5">
        <f>(10+10+6+6+10)/5</f>
        <v>8.4</v>
      </c>
      <c r="G16" s="6">
        <v>44666</v>
      </c>
      <c r="H16" s="11" t="s">
        <v>72</v>
      </c>
    </row>
    <row r="17" spans="1:8" ht="78.75" x14ac:dyDescent="0.25">
      <c r="A17" s="10">
        <v>11</v>
      </c>
      <c r="B17" s="4" t="s">
        <v>19</v>
      </c>
      <c r="C17" s="5">
        <f t="shared" si="1"/>
        <v>2</v>
      </c>
      <c r="D17" s="4" t="s">
        <v>38</v>
      </c>
      <c r="E17" s="4" t="s">
        <v>58</v>
      </c>
      <c r="F17" s="5">
        <f>(8+8+6+7+7)/5</f>
        <v>7.2</v>
      </c>
      <c r="G17" s="6">
        <v>44671</v>
      </c>
      <c r="H17" s="11" t="s">
        <v>72</v>
      </c>
    </row>
    <row r="18" spans="1:8" ht="94.5" x14ac:dyDescent="0.25">
      <c r="A18" s="10">
        <v>12</v>
      </c>
      <c r="B18" s="4" t="s">
        <v>20</v>
      </c>
      <c r="C18" s="5">
        <f t="shared" si="1"/>
        <v>2</v>
      </c>
      <c r="D18" s="4" t="s">
        <v>39</v>
      </c>
      <c r="E18" s="4" t="s">
        <v>59</v>
      </c>
      <c r="F18" s="5">
        <f>(8+8+8+8+8)/5</f>
        <v>8</v>
      </c>
      <c r="G18" s="6">
        <v>44651</v>
      </c>
      <c r="H18" s="11" t="s">
        <v>72</v>
      </c>
    </row>
    <row r="19" spans="1:8" ht="94.5" x14ac:dyDescent="0.25">
      <c r="A19" s="10">
        <v>13</v>
      </c>
      <c r="B19" s="4" t="s">
        <v>21</v>
      </c>
      <c r="C19" s="5">
        <f t="shared" si="1"/>
        <v>2</v>
      </c>
      <c r="D19" s="4" t="s">
        <v>40</v>
      </c>
      <c r="E19" s="4" t="s">
        <v>60</v>
      </c>
      <c r="F19" s="5">
        <f>(8+8+6+7+8)/5</f>
        <v>7.4</v>
      </c>
      <c r="G19" s="6">
        <v>44650</v>
      </c>
      <c r="H19" s="11" t="s">
        <v>72</v>
      </c>
    </row>
    <row r="20" spans="1:8" ht="31.5" x14ac:dyDescent="0.25">
      <c r="A20" s="10">
        <v>14</v>
      </c>
      <c r="B20" s="4" t="s">
        <v>22</v>
      </c>
      <c r="C20" s="5">
        <f>(3+3+3+2.5+2)/5</f>
        <v>2.7</v>
      </c>
      <c r="D20" s="4" t="s">
        <v>41</v>
      </c>
      <c r="E20" s="4" t="s">
        <v>61</v>
      </c>
      <c r="F20" s="5">
        <f>(8+8+8+7+8)/5</f>
        <v>7.8</v>
      </c>
      <c r="G20" s="6">
        <v>44651</v>
      </c>
      <c r="H20" s="11" t="s">
        <v>72</v>
      </c>
    </row>
    <row r="21" spans="1:8" ht="31.5" x14ac:dyDescent="0.25">
      <c r="A21" s="10">
        <v>15</v>
      </c>
      <c r="B21" s="4" t="s">
        <v>23</v>
      </c>
      <c r="C21" s="5">
        <f>(4+4+3.5+3.5+3)/5</f>
        <v>3.6</v>
      </c>
      <c r="D21" s="4" t="s">
        <v>42</v>
      </c>
      <c r="E21" s="4" t="s">
        <v>62</v>
      </c>
      <c r="F21" s="5">
        <f>(3+3+6+3+5)/5</f>
        <v>4</v>
      </c>
      <c r="G21" s="6">
        <v>44650</v>
      </c>
      <c r="H21" s="11" t="s">
        <v>76</v>
      </c>
    </row>
    <row r="22" spans="1:8" ht="47.25" x14ac:dyDescent="0.25">
      <c r="A22" s="10">
        <v>16</v>
      </c>
      <c r="B22" s="4" t="s">
        <v>24</v>
      </c>
      <c r="C22" s="5">
        <f>(4+4+4+3.5+3.5)/5</f>
        <v>3.8</v>
      </c>
      <c r="D22" s="4" t="s">
        <v>43</v>
      </c>
      <c r="E22" s="4" t="s">
        <v>63</v>
      </c>
      <c r="F22" s="5">
        <f>(8+8+8+8+8)/5</f>
        <v>8</v>
      </c>
      <c r="G22" s="6">
        <v>44661</v>
      </c>
      <c r="H22" s="11" t="s">
        <v>72</v>
      </c>
    </row>
    <row r="23" spans="1:8" ht="31.5" x14ac:dyDescent="0.25">
      <c r="A23" s="10">
        <v>17</v>
      </c>
      <c r="B23" s="4" t="s">
        <v>25</v>
      </c>
      <c r="C23" s="5">
        <f>(4+4+4+3.5+3)/5</f>
        <v>3.7</v>
      </c>
      <c r="D23" s="4" t="s">
        <v>44</v>
      </c>
      <c r="E23" s="4" t="s">
        <v>64</v>
      </c>
      <c r="F23" s="5">
        <f>(5+5+8+4+6)/5</f>
        <v>5.6</v>
      </c>
      <c r="G23" s="6">
        <v>44630</v>
      </c>
      <c r="H23" s="11" t="s">
        <v>74</v>
      </c>
    </row>
    <row r="24" spans="1:8" ht="47.25" x14ac:dyDescent="0.25">
      <c r="A24" s="10">
        <v>18</v>
      </c>
      <c r="B24" s="4" t="s">
        <v>26</v>
      </c>
      <c r="C24" s="5">
        <f>(4.5+4+3.5+3.5+3)/5</f>
        <v>3.7</v>
      </c>
      <c r="D24" s="4" t="s">
        <v>45</v>
      </c>
      <c r="E24" s="4" t="s">
        <v>65</v>
      </c>
      <c r="F24" s="5">
        <f>(4+4+10+3+6)/5</f>
        <v>5.4</v>
      </c>
      <c r="G24" s="6">
        <v>44654</v>
      </c>
      <c r="H24" s="11" t="s">
        <v>76</v>
      </c>
    </row>
    <row r="25" spans="1:8" ht="47.25" x14ac:dyDescent="0.25">
      <c r="A25" s="10">
        <v>19</v>
      </c>
      <c r="B25" s="4" t="s">
        <v>27</v>
      </c>
      <c r="C25" s="5">
        <f>(4.5+4+4+3+3)/5</f>
        <v>3.7</v>
      </c>
      <c r="D25" s="4" t="s">
        <v>46</v>
      </c>
      <c r="E25" s="4" t="s">
        <v>66</v>
      </c>
      <c r="F25" s="5">
        <f>(4+4+8+4+6)/5</f>
        <v>5.2</v>
      </c>
      <c r="G25" s="6">
        <v>44656</v>
      </c>
      <c r="H25" s="11" t="s">
        <v>77</v>
      </c>
    </row>
    <row r="26" spans="1:8" ht="63.75" thickBot="1" x14ac:dyDescent="0.3">
      <c r="A26" s="12">
        <v>20</v>
      </c>
      <c r="B26" s="13" t="s">
        <v>28</v>
      </c>
      <c r="C26" s="14">
        <f>(3+2+2+2+2)/5</f>
        <v>2.2000000000000002</v>
      </c>
      <c r="D26" s="13" t="s">
        <v>47</v>
      </c>
      <c r="E26" s="13" t="s">
        <v>67</v>
      </c>
      <c r="F26" s="14">
        <f>(6+6+5+6+6)/5</f>
        <v>5.8</v>
      </c>
      <c r="G26" s="15">
        <v>44672</v>
      </c>
      <c r="H26" s="16" t="s">
        <v>72</v>
      </c>
    </row>
  </sheetData>
  <mergeCells count="3">
    <mergeCell ref="A1:H2"/>
    <mergeCell ref="B4:C4"/>
    <mergeCell ref="G3:H5"/>
  </mergeCells>
  <pageMargins left="0.75" right="0.75" top="1" bottom="1" header="0.5" footer="0.5"/>
  <pageSetup paperSize="9" scale="35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</dc:creator>
  <cp:keywords/>
  <dc:description/>
  <cp:lastModifiedBy>Utkrista Acharya</cp:lastModifiedBy>
  <cp:revision/>
  <dcterms:created xsi:type="dcterms:W3CDTF">2014-09-30T19:54:05Z</dcterms:created>
  <dcterms:modified xsi:type="dcterms:W3CDTF">2022-03-03T15:37:53Z</dcterms:modified>
  <cp:category/>
  <cp:contentStatus/>
</cp:coreProperties>
</file>